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cbri\Documents\Accounts\2020-21\"/>
    </mc:Choice>
  </mc:AlternateContent>
  <xr:revisionPtr revIDLastSave="0" documentId="13_ncr:1_{DD3E0E16-0EBB-4A44-9599-88EECCC33905}" xr6:coauthVersionLast="45" xr6:coauthVersionMax="45" xr10:uidLastSave="{00000000-0000-0000-0000-000000000000}"/>
  <bookViews>
    <workbookView xWindow="-108" yWindow="-108" windowWidth="23256" windowHeight="12576" xr2:uid="{B627D682-DAB6-4970-8DC5-39B237A59C9E}"/>
  </bookViews>
  <sheets>
    <sheet name="Sheet1" sheetId="1" r:id="rId1"/>
  </sheets>
  <externalReferences>
    <externalReference r:id="rId2"/>
  </externalReferences>
  <definedNames>
    <definedName name="_xlnm.Print_Area" localSheetId="0">Sheet1!$A$1:$N$71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43" i="1" l="1"/>
  <c r="D42" i="1"/>
  <c r="L37" i="1" l="1"/>
  <c r="L15" i="1"/>
  <c r="C37" i="1"/>
  <c r="C15" i="1"/>
  <c r="C39" i="1" s="1"/>
  <c r="C42" i="1" s="1"/>
  <c r="C43" i="1" s="1"/>
  <c r="L39" i="1" l="1"/>
  <c r="L42" i="1" s="1"/>
  <c r="L43" i="1" s="1"/>
  <c r="L54" i="1" s="1"/>
  <c r="E43" i="1"/>
  <c r="E37" i="1"/>
  <c r="E15" i="1"/>
  <c r="J37" i="1"/>
  <c r="J15" i="1"/>
  <c r="G43" i="1"/>
  <c r="G37" i="1"/>
  <c r="G15" i="1"/>
  <c r="D37" i="1"/>
  <c r="D15" i="1"/>
  <c r="G39" i="1" l="1"/>
  <c r="E39" i="1"/>
  <c r="J39" i="1"/>
  <c r="J42" i="1" s="1"/>
  <c r="J43" i="1" s="1"/>
  <c r="J54" i="1" s="1"/>
  <c r="D39" i="1"/>
  <c r="K37" i="1" l="1"/>
  <c r="K15" i="1"/>
  <c r="I37" i="1"/>
  <c r="I39" i="1" s="1"/>
  <c r="I42" i="1" s="1"/>
  <c r="I43" i="1" s="1"/>
  <c r="I54" i="1" s="1"/>
  <c r="F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I15" i="1"/>
  <c r="F15" i="1"/>
  <c r="H14" i="1"/>
  <c r="H13" i="1"/>
  <c r="H12" i="1"/>
  <c r="H11" i="1"/>
  <c r="H10" i="1"/>
  <c r="H9" i="1"/>
  <c r="H8" i="1"/>
  <c r="H7" i="1"/>
  <c r="H4" i="1"/>
  <c r="K39" i="1" l="1"/>
  <c r="K42" i="1" s="1"/>
  <c r="K43" i="1" s="1"/>
  <c r="K54" i="1" s="1"/>
  <c r="H37" i="1"/>
  <c r="H15" i="1"/>
  <c r="H39" i="1" l="1"/>
  <c r="H42" i="1" s="1"/>
  <c r="H43" i="1" s="1"/>
  <c r="H54" i="1" s="1"/>
</calcChain>
</file>

<file path=xl/sharedStrings.xml><?xml version="1.0" encoding="utf-8"?>
<sst xmlns="http://schemas.openxmlformats.org/spreadsheetml/2006/main" count="129" uniqueCount="84">
  <si>
    <t xml:space="preserve">Neen Savage Parish Council </t>
  </si>
  <si>
    <t>INCOME</t>
  </si>
  <si>
    <t>Notes:</t>
  </si>
  <si>
    <t>Item</t>
  </si>
  <si>
    <t>2018-19</t>
  </si>
  <si>
    <t>2019-20</t>
  </si>
  <si>
    <t>final</t>
  </si>
  <si>
    <t>to-date</t>
  </si>
  <si>
    <t>estimate</t>
  </si>
  <si>
    <t>budget</t>
  </si>
  <si>
    <t>Precept</t>
  </si>
  <si>
    <t>Bank Interest</t>
  </si>
  <si>
    <t>Highway Grant</t>
  </si>
  <si>
    <t>Neighbourhood Fund</t>
  </si>
  <si>
    <t>(i)</t>
  </si>
  <si>
    <t>Other Grants (&amp; Donations)</t>
  </si>
  <si>
    <t>Wayleave</t>
  </si>
  <si>
    <t>VAT refund</t>
  </si>
  <si>
    <t>(ii)</t>
  </si>
  <si>
    <t>Sales (&amp; Other)</t>
  </si>
  <si>
    <t>TOTAL</t>
  </si>
  <si>
    <t>EXPENDITURE</t>
  </si>
  <si>
    <t>Clerk's salary</t>
  </si>
  <si>
    <t>*</t>
  </si>
  <si>
    <t>(iii)</t>
  </si>
  <si>
    <t>Administration</t>
  </si>
  <si>
    <t>(iv)</t>
  </si>
  <si>
    <t>Clerk's Training costs</t>
  </si>
  <si>
    <t>Councillors' Training costs</t>
  </si>
  <si>
    <t>Insurance</t>
  </si>
  <si>
    <t>Room hire</t>
  </si>
  <si>
    <t>Audit fees</t>
  </si>
  <si>
    <t>(v)</t>
  </si>
  <si>
    <t>SALC and other subscriptions</t>
  </si>
  <si>
    <t>Election expenses</t>
  </si>
  <si>
    <t>(vi)</t>
  </si>
  <si>
    <t>Authorised expenditure</t>
  </si>
  <si>
    <t>(vii)</t>
  </si>
  <si>
    <t>Parish Plan Projects</t>
  </si>
  <si>
    <t>Parish Projects - Precept funded</t>
  </si>
  <si>
    <t>(viii)</t>
  </si>
  <si>
    <t>Parish Projects - CIL/NF funded</t>
  </si>
  <si>
    <t>Lengthsman/Environmental</t>
  </si>
  <si>
    <t>Donations (Section 137)</t>
  </si>
  <si>
    <t>(ix)</t>
  </si>
  <si>
    <t>VAT (recoverable)</t>
  </si>
  <si>
    <t>VAT (non-recoverable)</t>
  </si>
  <si>
    <t>Excess of Income over Expenditure</t>
  </si>
  <si>
    <t>Opening balance</t>
  </si>
  <si>
    <t>Excess for year</t>
  </si>
  <si>
    <t>Closing balance</t>
  </si>
  <si>
    <t>1.  Six Ashes (speed mmt) - £1300</t>
  </si>
  <si>
    <t>2.  Pike Common - £300</t>
  </si>
  <si>
    <t>3.  Baveney Common - £500</t>
  </si>
  <si>
    <t>4.  Phone Box - Project Complete</t>
  </si>
  <si>
    <t>5.  Neighbourhood Fund £1741.47</t>
  </si>
  <si>
    <t>6.  Transparency Code - £840.56</t>
  </si>
  <si>
    <t>7.  Election expenses - £685</t>
  </si>
  <si>
    <t>8.  SmartWater/Defibrillator - £1288</t>
  </si>
  <si>
    <t>Net Closing Balance = General Reserve</t>
  </si>
  <si>
    <t>(x)</t>
  </si>
  <si>
    <r>
      <t>*</t>
    </r>
    <r>
      <rPr>
        <sz val="11"/>
        <color indexed="8"/>
        <rFont val="Times New Roman"/>
        <family val="1"/>
      </rPr>
      <t xml:space="preserve"> non-discretionary items</t>
    </r>
  </si>
  <si>
    <t>(x) Recommend General Reserve = six - nine months precept.</t>
  </si>
  <si>
    <t>Signed...................................................  Clerk</t>
  </si>
  <si>
    <t>Signed...............................................Chairman</t>
  </si>
  <si>
    <t>2020-21</t>
  </si>
  <si>
    <t>2016-17</t>
  </si>
  <si>
    <t>2017-18</t>
  </si>
  <si>
    <t>Draft Budget</t>
  </si>
  <si>
    <t>2021-22</t>
  </si>
  <si>
    <t>2022-23</t>
  </si>
  <si>
    <t>(i)  Highway (Environmental Maintenance Grant) for Lengthsman work</t>
  </si>
  <si>
    <t>(ii) Neighbourhood Fund (subsequential to development) - unspent amounts c/f in ear-marked reserves</t>
  </si>
  <si>
    <t>(iii) Clerk's admin expenses, website</t>
  </si>
  <si>
    <t>(iv) Internal audit fees</t>
  </si>
  <si>
    <t>(v)  Elections - unspent amounts c/f in ear-marked reserves</t>
  </si>
  <si>
    <t>(vi)  Data Protection fees, broadband</t>
  </si>
  <si>
    <t>(vii) Parish projects ie asset or community projects (Phone box, Benches) - unspent amounts c/f in ear-marked reserves</t>
  </si>
  <si>
    <t>(viii) Donations given under Section 137 - considered upon request from community groups.</t>
  </si>
  <si>
    <t xml:space="preserve">(ix) Transparancey Code Grant for website, broadband to Parish Hall.  </t>
  </si>
  <si>
    <t>Approved at meeting on 22.01.20</t>
  </si>
  <si>
    <t>Prepared by D McBride   12.01.20</t>
  </si>
  <si>
    <t>v.2</t>
  </si>
  <si>
    <t>Ear-Marked Project Reserves (at 31.12.19)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</si>
</sst>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*#\,##0"/>
    <numFmt numFmtId="165" formatCode="&quot;£&quot;#,##0"/>
  </numFmts>
  <fonts count="29" x14ac:knownFonts="1">
    <font>
      <sz val="11"/>
      <color theme="1"/>
      <name val="Calibri"/>
      <family val="2"/>
      <scheme val="minor"/>
    </font>
    <font>
      <b/>
      <u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b/>
      <u/>
      <sz val="12"/>
      <color indexed="8"/>
      <name val="Times New Roman"/>
      <family val="1"/>
    </font>
    <font>
      <b/>
      <u/>
      <sz val="11"/>
      <color indexed="8"/>
      <name val="Times New Roman"/>
      <family val="1"/>
    </font>
    <font>
      <sz val="10"/>
      <name val="Arial"/>
      <family val="2"/>
    </font>
    <font>
      <u/>
      <sz val="11"/>
      <color indexed="8"/>
      <name val="Times New Roman"/>
      <family val="1"/>
    </font>
    <font>
      <u/>
      <sz val="10"/>
      <name val="Times New Roman"/>
      <family val="1"/>
    </font>
    <font>
      <i/>
      <u/>
      <sz val="10"/>
      <name val="Times New Roman"/>
      <family val="1"/>
    </font>
    <font>
      <b/>
      <u/>
      <sz val="10"/>
      <name val="Times New Roman"/>
      <family val="1"/>
    </font>
    <font>
      <u/>
      <sz val="11"/>
      <name val="Times New Roman"/>
      <family val="1"/>
    </font>
    <font>
      <b/>
      <u/>
      <sz val="11"/>
      <name val="Times New Roman"/>
      <family val="1"/>
    </font>
    <font>
      <b/>
      <u/>
      <sz val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i/>
      <sz val="10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b/>
      <sz val="11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1"/>
      <color indexed="10"/>
      <name val="Times New Roman"/>
      <family val="1"/>
    </font>
    <font>
      <i/>
      <sz val="10"/>
      <name val="Arial"/>
      <family val="2"/>
    </font>
    <font>
      <b/>
      <sz val="10"/>
      <color indexed="8"/>
      <name val="Times New Roman"/>
      <family val="1"/>
    </font>
    <font>
      <sz val="9"/>
      <color indexed="8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sz val="9"/>
      <name val="Arial"/>
      <family val="2"/>
    </font>
    <font>
      <i/>
      <sz val="9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56">
    <xf numFmtId="0" fontId="0" fillId="0" borderId="0" xfId="0"/>
    <xf numFmtId="1" fontId="1" fillId="0" borderId="1" xfId="0" applyNumberFormat="1" applyFont="1" applyBorder="1" applyAlignment="1">
      <alignment horizontal="centerContinuous"/>
    </xf>
    <xf numFmtId="1" fontId="1" fillId="0" borderId="2" xfId="0" applyNumberFormat="1" applyFont="1" applyBorder="1" applyAlignment="1">
      <alignment horizontal="centerContinuous"/>
    </xf>
    <xf numFmtId="1" fontId="1" fillId="0" borderId="3" xfId="0" applyNumberFormat="1" applyFont="1" applyBorder="1" applyAlignment="1">
      <alignment horizontal="centerContinuous"/>
    </xf>
    <xf numFmtId="1" fontId="2" fillId="0" borderId="0" xfId="0" applyNumberFormat="1" applyFont="1"/>
    <xf numFmtId="0" fontId="5" fillId="0" borderId="0" xfId="0" applyFont="1"/>
    <xf numFmtId="1" fontId="6" fillId="0" borderId="9" xfId="0" applyNumberFormat="1" applyFont="1" applyBorder="1" applyAlignment="1">
      <alignment horizontal="center"/>
    </xf>
    <xf numFmtId="1" fontId="7" fillId="0" borderId="10" xfId="0" applyNumberFormat="1" applyFont="1" applyBorder="1" applyAlignment="1">
      <alignment horizontal="center"/>
    </xf>
    <xf numFmtId="1" fontId="8" fillId="2" borderId="10" xfId="0" applyNumberFormat="1" applyFont="1" applyFill="1" applyBorder="1" applyAlignment="1">
      <alignment horizontal="center"/>
    </xf>
    <xf numFmtId="1" fontId="7" fillId="3" borderId="10" xfId="0" applyNumberFormat="1" applyFont="1" applyFill="1" applyBorder="1" applyAlignment="1">
      <alignment horizontal="center"/>
    </xf>
    <xf numFmtId="1" fontId="6" fillId="0" borderId="12" xfId="0" applyNumberFormat="1" applyFont="1" applyBorder="1" applyAlignment="1">
      <alignment horizontal="center"/>
    </xf>
    <xf numFmtId="1" fontId="10" fillId="0" borderId="13" xfId="0" applyNumberFormat="1" applyFont="1" applyBorder="1" applyAlignment="1">
      <alignment horizontal="center"/>
    </xf>
    <xf numFmtId="0" fontId="8" fillId="2" borderId="13" xfId="0" applyFont="1" applyFill="1" applyBorder="1" applyAlignment="1">
      <alignment horizontal="center"/>
    </xf>
    <xf numFmtId="0" fontId="7" fillId="3" borderId="13" xfId="0" applyFont="1" applyFill="1" applyBorder="1" applyAlignment="1">
      <alignment horizontal="center"/>
    </xf>
    <xf numFmtId="1" fontId="13" fillId="0" borderId="12" xfId="0" applyNumberFormat="1" applyFont="1" applyBorder="1"/>
    <xf numFmtId="1" fontId="14" fillId="0" borderId="13" xfId="0" applyNumberFormat="1" applyFont="1" applyBorder="1"/>
    <xf numFmtId="1" fontId="15" fillId="2" borderId="13" xfId="0" applyNumberFormat="1" applyFont="1" applyFill="1" applyBorder="1"/>
    <xf numFmtId="1" fontId="16" fillId="3" borderId="13" xfId="0" applyNumberFormat="1" applyFont="1" applyFill="1" applyBorder="1"/>
    <xf numFmtId="0" fontId="17" fillId="0" borderId="0" xfId="0" applyFont="1"/>
    <xf numFmtId="1" fontId="13" fillId="0" borderId="15" xfId="0" applyNumberFormat="1" applyFont="1" applyBorder="1"/>
    <xf numFmtId="1" fontId="15" fillId="2" borderId="16" xfId="0" applyNumberFormat="1" applyFont="1" applyFill="1" applyBorder="1"/>
    <xf numFmtId="1" fontId="16" fillId="3" borderId="16" xfId="0" applyNumberFormat="1" applyFont="1" applyFill="1" applyBorder="1"/>
    <xf numFmtId="164" fontId="14" fillId="0" borderId="0" xfId="0" applyNumberFormat="1" applyFont="1"/>
    <xf numFmtId="165" fontId="0" fillId="0" borderId="0" xfId="0" applyNumberFormat="1"/>
    <xf numFmtId="0" fontId="15" fillId="5" borderId="7" xfId="0" applyFont="1" applyFill="1" applyBorder="1"/>
    <xf numFmtId="0" fontId="14" fillId="5" borderId="7" xfId="0" applyFont="1" applyFill="1" applyBorder="1"/>
    <xf numFmtId="0" fontId="5" fillId="3" borderId="13" xfId="0" applyFont="1" applyFill="1" applyBorder="1"/>
    <xf numFmtId="1" fontId="14" fillId="0" borderId="0" xfId="0" applyNumberFormat="1" applyFont="1"/>
    <xf numFmtId="0" fontId="5" fillId="4" borderId="13" xfId="0" applyFont="1" applyFill="1" applyBorder="1"/>
    <xf numFmtId="1" fontId="14" fillId="0" borderId="20" xfId="0" applyNumberFormat="1" applyFont="1" applyBorder="1"/>
    <xf numFmtId="1" fontId="2" fillId="0" borderId="0" xfId="0" applyNumberFormat="1" applyFont="1" applyAlignment="1">
      <alignment horizontal="centerContinuous"/>
    </xf>
    <xf numFmtId="1" fontId="13" fillId="0" borderId="0" xfId="0" applyNumberFormat="1" applyFont="1" applyAlignment="1">
      <alignment horizontal="centerContinuous"/>
    </xf>
    <xf numFmtId="1" fontId="24" fillId="0" borderId="0" xfId="0" applyNumberFormat="1" applyFont="1" applyAlignment="1">
      <alignment horizontal="left"/>
    </xf>
    <xf numFmtId="1" fontId="24" fillId="0" borderId="0" xfId="0" applyNumberFormat="1" applyFont="1" applyAlignment="1">
      <alignment horizontal="centerContinuous"/>
    </xf>
    <xf numFmtId="164" fontId="25" fillId="0" borderId="0" xfId="0" applyNumberFormat="1" applyFont="1"/>
    <xf numFmtId="1" fontId="25" fillId="0" borderId="0" xfId="0" applyNumberFormat="1" applyFont="1"/>
    <xf numFmtId="0" fontId="26" fillId="0" borderId="0" xfId="0" applyFont="1"/>
    <xf numFmtId="0" fontId="27" fillId="0" borderId="0" xfId="0" applyFont="1"/>
    <xf numFmtId="1" fontId="24" fillId="0" borderId="0" xfId="0" applyNumberFormat="1" applyFont="1"/>
    <xf numFmtId="0" fontId="28" fillId="0" borderId="0" xfId="0" applyFont="1"/>
    <xf numFmtId="1" fontId="13" fillId="0" borderId="0" xfId="0" applyNumberFormat="1" applyFont="1"/>
    <xf numFmtId="1" fontId="21" fillId="0" borderId="0" xfId="0" applyNumberFormat="1" applyFont="1"/>
    <xf numFmtId="0" fontId="15" fillId="0" borderId="0" xfId="0" applyFont="1"/>
    <xf numFmtId="0" fontId="14" fillId="0" borderId="0" xfId="0" applyFont="1"/>
    <xf numFmtId="0" fontId="22" fillId="0" borderId="0" xfId="0" applyFont="1"/>
    <xf numFmtId="1" fontId="18" fillId="0" borderId="0" xfId="0" applyNumberFormat="1" applyFont="1"/>
    <xf numFmtId="1" fontId="7" fillId="4" borderId="18" xfId="0" applyNumberFormat="1" applyFont="1" applyFill="1" applyBorder="1" applyAlignment="1">
      <alignment horizontal="center"/>
    </xf>
    <xf numFmtId="0" fontId="10" fillId="4" borderId="20" xfId="0" applyFont="1" applyFill="1" applyBorder="1" applyAlignment="1">
      <alignment horizontal="center"/>
    </xf>
    <xf numFmtId="0" fontId="7" fillId="4" borderId="20" xfId="0" applyFont="1" applyFill="1" applyBorder="1" applyAlignment="1">
      <alignment horizontal="center"/>
    </xf>
    <xf numFmtId="1" fontId="14" fillId="4" borderId="20" xfId="0" applyNumberFormat="1" applyFont="1" applyFill="1" applyBorder="1"/>
    <xf numFmtId="1" fontId="14" fillId="4" borderId="21" xfId="0" applyNumberFormat="1" applyFont="1" applyFill="1" applyBorder="1"/>
    <xf numFmtId="1" fontId="6" fillId="0" borderId="23" xfId="0" applyNumberFormat="1" applyFont="1" applyBorder="1" applyAlignment="1">
      <alignment horizontal="center"/>
    </xf>
    <xf numFmtId="1" fontId="6" fillId="0" borderId="24" xfId="0" applyNumberFormat="1" applyFont="1" applyBorder="1" applyAlignment="1">
      <alignment horizontal="center"/>
    </xf>
    <xf numFmtId="1" fontId="13" fillId="0" borderId="24" xfId="0" applyNumberFormat="1" applyFont="1" applyBorder="1"/>
    <xf numFmtId="1" fontId="14" fillId="0" borderId="16" xfId="0" applyNumberFormat="1" applyFont="1" applyBorder="1"/>
    <xf numFmtId="1" fontId="13" fillId="0" borderId="20" xfId="0" applyNumberFormat="1" applyFont="1" applyBorder="1"/>
    <xf numFmtId="1" fontId="13" fillId="0" borderId="25" xfId="0" applyNumberFormat="1" applyFont="1" applyBorder="1"/>
    <xf numFmtId="1" fontId="3" fillId="0" borderId="0" xfId="0" applyNumberFormat="1" applyFont="1" applyBorder="1" applyAlignment="1">
      <alignment horizontal="left"/>
    </xf>
    <xf numFmtId="1" fontId="14" fillId="0" borderId="0" xfId="0" applyNumberFormat="1" applyFont="1" applyBorder="1"/>
    <xf numFmtId="1" fontId="9" fillId="0" borderId="18" xfId="0" applyNumberFormat="1" applyFont="1" applyBorder="1" applyAlignment="1">
      <alignment horizontal="center"/>
    </xf>
    <xf numFmtId="1" fontId="11" fillId="0" borderId="20" xfId="0" applyNumberFormat="1" applyFont="1" applyBorder="1" applyAlignment="1">
      <alignment horizontal="center"/>
    </xf>
    <xf numFmtId="1" fontId="14" fillId="0" borderId="21" xfId="0" applyNumberFormat="1" applyFont="1" applyBorder="1" applyAlignment="1">
      <alignment horizontal="right"/>
    </xf>
    <xf numFmtId="1" fontId="2" fillId="0" borderId="9" xfId="0" applyNumberFormat="1" applyFont="1" applyBorder="1" applyAlignment="1">
      <alignment horizontal="center"/>
    </xf>
    <xf numFmtId="1" fontId="2" fillId="0" borderId="23" xfId="0" applyNumberFormat="1" applyFont="1" applyBorder="1" applyAlignment="1">
      <alignment horizontal="right"/>
    </xf>
    <xf numFmtId="1" fontId="18" fillId="0" borderId="18" xfId="0" applyNumberFormat="1" applyFont="1" applyBorder="1"/>
    <xf numFmtId="1" fontId="18" fillId="0" borderId="10" xfId="0" applyNumberFormat="1" applyFont="1" applyBorder="1"/>
    <xf numFmtId="1" fontId="19" fillId="2" borderId="10" xfId="0" applyNumberFormat="1" applyFont="1" applyFill="1" applyBorder="1"/>
    <xf numFmtId="1" fontId="20" fillId="3" borderId="10" xfId="0" applyNumberFormat="1" applyFont="1" applyFill="1" applyBorder="1"/>
    <xf numFmtId="1" fontId="18" fillId="4" borderId="18" xfId="0" applyNumberFormat="1" applyFont="1" applyFill="1" applyBorder="1"/>
    <xf numFmtId="1" fontId="13" fillId="5" borderId="7" xfId="0" applyNumberFormat="1" applyFont="1" applyFill="1" applyBorder="1"/>
    <xf numFmtId="1" fontId="14" fillId="5" borderId="7" xfId="0" applyNumberFormat="1" applyFont="1" applyFill="1" applyBorder="1"/>
    <xf numFmtId="1" fontId="23" fillId="0" borderId="12" xfId="0" applyNumberFormat="1" applyFont="1" applyBorder="1"/>
    <xf numFmtId="1" fontId="23" fillId="0" borderId="24" xfId="0" applyNumberFormat="1" applyFont="1" applyBorder="1"/>
    <xf numFmtId="1" fontId="18" fillId="0" borderId="20" xfId="0" applyNumberFormat="1" applyFont="1" applyBorder="1"/>
    <xf numFmtId="1" fontId="18" fillId="0" borderId="13" xfId="0" applyNumberFormat="1" applyFont="1" applyBorder="1"/>
    <xf numFmtId="1" fontId="20" fillId="3" borderId="13" xfId="0" applyNumberFormat="1" applyFont="1" applyFill="1" applyBorder="1"/>
    <xf numFmtId="1" fontId="18" fillId="4" borderId="20" xfId="0" applyNumberFormat="1" applyFont="1" applyFill="1" applyBorder="1"/>
    <xf numFmtId="0" fontId="22" fillId="0" borderId="0" xfId="0" applyFont="1" applyBorder="1"/>
    <xf numFmtId="0" fontId="5" fillId="3" borderId="0" xfId="0" applyFont="1" applyFill="1" applyBorder="1"/>
    <xf numFmtId="1" fontId="3" fillId="0" borderId="0" xfId="0" applyNumberFormat="1" applyFont="1" applyBorder="1" applyAlignment="1">
      <alignment horizontal="right"/>
    </xf>
    <xf numFmtId="1" fontId="3" fillId="0" borderId="0" xfId="0" applyNumberFormat="1" applyFont="1" applyBorder="1" applyAlignment="1">
      <alignment horizontal="centerContinuous"/>
    </xf>
    <xf numFmtId="1" fontId="13" fillId="5" borderId="6" xfId="0" applyNumberFormat="1" applyFont="1" applyFill="1" applyBorder="1"/>
    <xf numFmtId="1" fontId="14" fillId="5" borderId="8" xfId="0" applyNumberFormat="1" applyFont="1" applyFill="1" applyBorder="1"/>
    <xf numFmtId="0" fontId="22" fillId="0" borderId="19" xfId="0" applyFont="1" applyBorder="1"/>
    <xf numFmtId="0" fontId="5" fillId="3" borderId="19" xfId="0" applyFont="1" applyFill="1" applyBorder="1"/>
    <xf numFmtId="1" fontId="7" fillId="4" borderId="11" xfId="0" applyNumberFormat="1" applyFont="1" applyFill="1" applyBorder="1" applyAlignment="1">
      <alignment horizontal="center"/>
    </xf>
    <xf numFmtId="0" fontId="10" fillId="4" borderId="14" xfId="0" applyFont="1" applyFill="1" applyBorder="1" applyAlignment="1">
      <alignment horizontal="center"/>
    </xf>
    <xf numFmtId="0" fontId="7" fillId="4" borderId="14" xfId="0" applyFont="1" applyFill="1" applyBorder="1" applyAlignment="1">
      <alignment horizontal="center"/>
    </xf>
    <xf numFmtId="1" fontId="14" fillId="4" borderId="14" xfId="0" applyNumberFormat="1" applyFont="1" applyFill="1" applyBorder="1"/>
    <xf numFmtId="1" fontId="14" fillId="4" borderId="17" xfId="0" applyNumberFormat="1" applyFont="1" applyFill="1" applyBorder="1"/>
    <xf numFmtId="1" fontId="18" fillId="4" borderId="11" xfId="0" applyNumberFormat="1" applyFont="1" applyFill="1" applyBorder="1"/>
    <xf numFmtId="0" fontId="14" fillId="5" borderId="8" xfId="0" applyFont="1" applyFill="1" applyBorder="1"/>
    <xf numFmtId="1" fontId="18" fillId="4" borderId="14" xfId="0" applyNumberFormat="1" applyFont="1" applyFill="1" applyBorder="1"/>
    <xf numFmtId="1" fontId="12" fillId="0" borderId="20" xfId="0" applyNumberFormat="1" applyFont="1" applyBorder="1" applyAlignment="1">
      <alignment horizontal="center"/>
    </xf>
    <xf numFmtId="1" fontId="14" fillId="0" borderId="21" xfId="0" applyNumberFormat="1" applyFont="1" applyBorder="1"/>
    <xf numFmtId="1" fontId="4" fillId="0" borderId="30" xfId="0" applyNumberFormat="1" applyFont="1" applyBorder="1" applyAlignment="1">
      <alignment horizontal="centerContinuous"/>
    </xf>
    <xf numFmtId="1" fontId="4" fillId="0" borderId="0" xfId="0" applyNumberFormat="1" applyFont="1" applyBorder="1" applyAlignment="1">
      <alignment horizontal="left"/>
    </xf>
    <xf numFmtId="1" fontId="12" fillId="0" borderId="0" xfId="0" applyNumberFormat="1" applyFont="1" applyBorder="1" applyAlignment="1">
      <alignment horizontal="center"/>
    </xf>
    <xf numFmtId="1" fontId="14" fillId="0" borderId="30" xfId="0" applyNumberFormat="1" applyFont="1" applyBorder="1"/>
    <xf numFmtId="1" fontId="4" fillId="0" borderId="0" xfId="0" applyNumberFormat="1" applyFont="1" applyBorder="1" applyAlignment="1">
      <alignment horizontal="centerContinuous"/>
    </xf>
    <xf numFmtId="1" fontId="7" fillId="3" borderId="23" xfId="0" applyNumberFormat="1" applyFont="1" applyFill="1" applyBorder="1" applyAlignment="1">
      <alignment horizontal="center"/>
    </xf>
    <xf numFmtId="0" fontId="7" fillId="3" borderId="24" xfId="0" applyFont="1" applyFill="1" applyBorder="1" applyAlignment="1">
      <alignment horizontal="center"/>
    </xf>
    <xf numFmtId="1" fontId="16" fillId="3" borderId="24" xfId="0" applyNumberFormat="1" applyFont="1" applyFill="1" applyBorder="1"/>
    <xf numFmtId="1" fontId="16" fillId="3" borderId="26" xfId="0" applyNumberFormat="1" applyFont="1" applyFill="1" applyBorder="1"/>
    <xf numFmtId="1" fontId="4" fillId="0" borderId="31" xfId="0" applyNumberFormat="1" applyFont="1" applyBorder="1" applyAlignment="1">
      <alignment horizontal="centerContinuous"/>
    </xf>
    <xf numFmtId="1" fontId="4" fillId="0" borderId="29" xfId="0" applyNumberFormat="1" applyFont="1" applyBorder="1" applyAlignment="1">
      <alignment horizontal="centerContinuous"/>
    </xf>
    <xf numFmtId="1" fontId="18" fillId="4" borderId="10" xfId="0" applyNumberFormat="1" applyFont="1" applyFill="1" applyBorder="1"/>
    <xf numFmtId="1" fontId="21" fillId="5" borderId="7" xfId="0" applyNumberFormat="1" applyFont="1" applyFill="1" applyBorder="1"/>
    <xf numFmtId="0" fontId="22" fillId="5" borderId="7" xfId="0" applyFont="1" applyFill="1" applyBorder="1"/>
    <xf numFmtId="0" fontId="0" fillId="5" borderId="7" xfId="0" applyFill="1" applyBorder="1"/>
    <xf numFmtId="1" fontId="13" fillId="0" borderId="6" xfId="0" applyNumberFormat="1" applyFont="1" applyBorder="1"/>
    <xf numFmtId="0" fontId="22" fillId="0" borderId="20" xfId="0" applyFont="1" applyBorder="1"/>
    <xf numFmtId="1" fontId="3" fillId="0" borderId="4" xfId="0" applyNumberFormat="1" applyFont="1" applyBorder="1" applyAlignment="1">
      <alignment horizontal="left"/>
    </xf>
    <xf numFmtId="1" fontId="3" fillId="0" borderId="5" xfId="0" applyNumberFormat="1" applyFont="1" applyBorder="1" applyAlignment="1">
      <alignment horizontal="centerContinuous"/>
    </xf>
    <xf numFmtId="1" fontId="5" fillId="3" borderId="13" xfId="0" applyNumberFormat="1" applyFont="1" applyFill="1" applyBorder="1"/>
    <xf numFmtId="0" fontId="22" fillId="4" borderId="5" xfId="0" applyFont="1" applyFill="1" applyBorder="1"/>
    <xf numFmtId="1" fontId="14" fillId="0" borderId="10" xfId="0" applyNumberFormat="1" applyFont="1" applyBorder="1"/>
    <xf numFmtId="0" fontId="22" fillId="2" borderId="10" xfId="0" applyFont="1" applyFill="1" applyBorder="1"/>
    <xf numFmtId="1" fontId="22" fillId="2" borderId="13" xfId="0" applyNumberFormat="1" applyFont="1" applyFill="1" applyBorder="1"/>
    <xf numFmtId="1" fontId="22" fillId="2" borderId="16" xfId="0" applyNumberFormat="1" applyFont="1" applyFill="1" applyBorder="1"/>
    <xf numFmtId="1" fontId="19" fillId="2" borderId="32" xfId="0" applyNumberFormat="1" applyFont="1" applyFill="1" applyBorder="1"/>
    <xf numFmtId="1" fontId="18" fillId="0" borderId="32" xfId="0" applyNumberFormat="1" applyFont="1" applyBorder="1"/>
    <xf numFmtId="1" fontId="20" fillId="3" borderId="32" xfId="0" applyNumberFormat="1" applyFont="1" applyFill="1" applyBorder="1"/>
    <xf numFmtId="1" fontId="18" fillId="4" borderId="32" xfId="0" applyNumberFormat="1" applyFont="1" applyFill="1" applyBorder="1"/>
    <xf numFmtId="1" fontId="7" fillId="0" borderId="18" xfId="0" applyNumberFormat="1" applyFont="1" applyBorder="1" applyAlignment="1">
      <alignment horizontal="center"/>
    </xf>
    <xf numFmtId="1" fontId="7" fillId="0" borderId="27" xfId="0" applyNumberFormat="1" applyFont="1" applyBorder="1" applyAlignment="1">
      <alignment horizontal="center"/>
    </xf>
    <xf numFmtId="1" fontId="10" fillId="0" borderId="20" xfId="0" applyNumberFormat="1" applyFont="1" applyBorder="1" applyAlignment="1">
      <alignment horizontal="center"/>
    </xf>
    <xf numFmtId="1" fontId="10" fillId="0" borderId="0" xfId="0" applyNumberFormat="1" applyFont="1" applyBorder="1" applyAlignment="1">
      <alignment horizontal="center"/>
    </xf>
    <xf numFmtId="1" fontId="9" fillId="4" borderId="18" xfId="0" applyNumberFormat="1" applyFont="1" applyFill="1" applyBorder="1" applyAlignment="1">
      <alignment horizontal="center"/>
    </xf>
    <xf numFmtId="0" fontId="11" fillId="4" borderId="20" xfId="0" applyFont="1" applyFill="1" applyBorder="1" applyAlignment="1">
      <alignment horizontal="center"/>
    </xf>
    <xf numFmtId="0" fontId="9" fillId="4" borderId="20" xfId="0" applyFont="1" applyFill="1" applyBorder="1" applyAlignment="1">
      <alignment horizontal="center"/>
    </xf>
    <xf numFmtId="1" fontId="18" fillId="4" borderId="21" xfId="0" applyNumberFormat="1" applyFont="1" applyFill="1" applyBorder="1"/>
    <xf numFmtId="1" fontId="2" fillId="0" borderId="33" xfId="0" applyNumberFormat="1" applyFont="1" applyBorder="1" applyAlignment="1">
      <alignment horizontal="centerContinuous"/>
    </xf>
    <xf numFmtId="1" fontId="13" fillId="0" borderId="33" xfId="0" applyNumberFormat="1" applyFont="1" applyBorder="1" applyAlignment="1">
      <alignment horizontal="centerContinuous"/>
    </xf>
    <xf numFmtId="1" fontId="14" fillId="0" borderId="34" xfId="0" applyNumberFormat="1" applyFont="1" applyBorder="1"/>
    <xf numFmtId="0" fontId="22" fillId="2" borderId="13" xfId="0" applyFont="1" applyFill="1" applyBorder="1"/>
    <xf numFmtId="1" fontId="22" fillId="2" borderId="34" xfId="0" applyNumberFormat="1" applyFont="1" applyFill="1" applyBorder="1"/>
    <xf numFmtId="1" fontId="13" fillId="0" borderId="4" xfId="0" applyNumberFormat="1" applyFont="1" applyFill="1" applyBorder="1"/>
    <xf numFmtId="1" fontId="13" fillId="0" borderId="22" xfId="0" applyNumberFormat="1" applyFont="1" applyBorder="1"/>
    <xf numFmtId="0" fontId="22" fillId="0" borderId="22" xfId="0" applyFont="1" applyBorder="1"/>
    <xf numFmtId="1" fontId="14" fillId="0" borderId="22" xfId="0" applyNumberFormat="1" applyFont="1" applyBorder="1"/>
    <xf numFmtId="1" fontId="14" fillId="0" borderId="32" xfId="0" applyNumberFormat="1" applyFont="1" applyBorder="1"/>
    <xf numFmtId="0" fontId="22" fillId="0" borderId="7" xfId="0" applyFont="1" applyBorder="1"/>
    <xf numFmtId="0" fontId="22" fillId="2" borderId="32" xfId="0" applyFont="1" applyFill="1" applyBorder="1"/>
    <xf numFmtId="0" fontId="5" fillId="3" borderId="7" xfId="0" applyFont="1" applyFill="1" applyBorder="1"/>
    <xf numFmtId="0" fontId="5" fillId="4" borderId="32" xfId="0" applyFont="1" applyFill="1" applyBorder="1"/>
    <xf numFmtId="0" fontId="22" fillId="4" borderId="8" xfId="0" applyFont="1" applyFill="1" applyBorder="1"/>
    <xf numFmtId="1" fontId="13" fillId="6" borderId="6" xfId="0" applyNumberFormat="1" applyFont="1" applyFill="1" applyBorder="1"/>
    <xf numFmtId="1" fontId="13" fillId="6" borderId="7" xfId="0" applyNumberFormat="1" applyFont="1" applyFill="1" applyBorder="1"/>
    <xf numFmtId="0" fontId="22" fillId="6" borderId="7" xfId="0" applyFont="1" applyFill="1" applyBorder="1"/>
    <xf numFmtId="1" fontId="14" fillId="6" borderId="7" xfId="0" applyNumberFormat="1" applyFont="1" applyFill="1" applyBorder="1"/>
    <xf numFmtId="1" fontId="14" fillId="6" borderId="27" xfId="0" applyNumberFormat="1" applyFont="1" applyFill="1" applyBorder="1"/>
    <xf numFmtId="0" fontId="5" fillId="6" borderId="7" xfId="0" applyFont="1" applyFill="1" applyBorder="1"/>
    <xf numFmtId="0" fontId="22" fillId="6" borderId="8" xfId="0" applyFont="1" applyFill="1" applyBorder="1"/>
    <xf numFmtId="1" fontId="5" fillId="4" borderId="34" xfId="0" applyNumberFormat="1" applyFont="1" applyFill="1" applyBorder="1"/>
    <xf numFmtId="1" fontId="22" fillId="4" borderId="28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cbri/Documents/Accounts/2019-20/NSPC%20Accounts%2019-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nk Reconciliation"/>
      <sheetName val="Set up sheet"/>
      <sheetName val="VAT"/>
      <sheetName val="Budget"/>
      <sheetName val="Section 137"/>
      <sheetName val="Admin Costs"/>
      <sheetName val="Asset Register"/>
      <sheetName val="Summary"/>
      <sheetName val="Bank Accounts"/>
      <sheetName val="Trans Code"/>
      <sheetName val="EMG"/>
      <sheetName val="N Fund"/>
    </sheetNames>
    <sheetDataSet>
      <sheetData sheetId="0"/>
      <sheetData sheetId="1">
        <row r="4">
          <cell r="B4" t="str">
            <v>2019-20</v>
          </cell>
        </row>
      </sheetData>
      <sheetData sheetId="2"/>
      <sheetData sheetId="3"/>
      <sheetData sheetId="4"/>
      <sheetData sheetId="5"/>
      <sheetData sheetId="6"/>
      <sheetData sheetId="7">
        <row r="7">
          <cell r="E7">
            <v>5411</v>
          </cell>
        </row>
        <row r="8">
          <cell r="E8">
            <v>1.3000000000000003</v>
          </cell>
        </row>
        <row r="9">
          <cell r="E9">
            <v>0</v>
          </cell>
        </row>
        <row r="10">
          <cell r="E10">
            <v>515.4</v>
          </cell>
        </row>
        <row r="11">
          <cell r="E11">
            <v>0</v>
          </cell>
        </row>
        <row r="12">
          <cell r="E12">
            <v>60.66</v>
          </cell>
        </row>
        <row r="13">
          <cell r="E13">
            <v>0</v>
          </cell>
        </row>
        <row r="14">
          <cell r="E14">
            <v>0</v>
          </cell>
        </row>
        <row r="20">
          <cell r="E20">
            <v>1952.5999999999997</v>
          </cell>
        </row>
        <row r="21">
          <cell r="E21">
            <v>415.8</v>
          </cell>
        </row>
        <row r="22">
          <cell r="E22">
            <v>27</v>
          </cell>
        </row>
        <row r="23">
          <cell r="E23">
            <v>0</v>
          </cell>
        </row>
        <row r="25">
          <cell r="E25">
            <v>370.55</v>
          </cell>
        </row>
        <row r="26">
          <cell r="E26">
            <v>0</v>
          </cell>
        </row>
        <row r="27">
          <cell r="E27">
            <v>90</v>
          </cell>
        </row>
        <row r="28">
          <cell r="E28">
            <v>174.17</v>
          </cell>
        </row>
        <row r="29">
          <cell r="E29">
            <v>0</v>
          </cell>
        </row>
        <row r="30">
          <cell r="E30">
            <v>0</v>
          </cell>
        </row>
        <row r="31">
          <cell r="E31">
            <v>0</v>
          </cell>
        </row>
        <row r="32">
          <cell r="E32">
            <v>104.32</v>
          </cell>
        </row>
        <row r="33">
          <cell r="E33">
            <v>800</v>
          </cell>
        </row>
        <row r="34">
          <cell r="E34">
            <v>21.1</v>
          </cell>
        </row>
        <row r="35">
          <cell r="E35">
            <v>40</v>
          </cell>
        </row>
        <row r="36">
          <cell r="E36">
            <v>132.92000000000002</v>
          </cell>
        </row>
        <row r="37">
          <cell r="E37">
            <v>0</v>
          </cell>
        </row>
      </sheetData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118B8C-CE1D-4A81-885B-2CA75912C979}">
  <sheetPr>
    <pageSetUpPr fitToPage="1"/>
  </sheetPr>
  <dimension ref="A1:P71"/>
  <sheetViews>
    <sheetView tabSelected="1" topLeftCell="A42" workbookViewId="0">
      <selection activeCell="H60" sqref="H60"/>
    </sheetView>
  </sheetViews>
  <sheetFormatPr defaultRowHeight="14.4" x14ac:dyDescent="0.3"/>
  <cols>
    <col min="1" max="1" width="34.33203125" customWidth="1"/>
    <col min="2" max="2" width="9.33203125" customWidth="1"/>
    <col min="3" max="3" width="9.33203125" style="27" customWidth="1"/>
    <col min="4" max="12" width="9.33203125" customWidth="1"/>
    <col min="13" max="13" width="2" bestFit="1" customWidth="1"/>
    <col min="14" max="14" width="6.109375" bestFit="1" customWidth="1"/>
  </cols>
  <sheetData>
    <row r="1" spans="1:14" ht="17.399999999999999" x14ac:dyDescent="0.3">
      <c r="A1" s="1" t="s">
        <v>0</v>
      </c>
      <c r="B1" s="2"/>
      <c r="C1" s="3"/>
      <c r="D1" s="2"/>
      <c r="E1" s="3"/>
      <c r="F1" s="2"/>
      <c r="G1" s="3"/>
      <c r="H1" s="2"/>
      <c r="I1" s="2"/>
      <c r="J1" s="2"/>
      <c r="K1" s="2"/>
      <c r="L1" s="3"/>
      <c r="M1" s="4"/>
    </row>
    <row r="2" spans="1:14" ht="15.6" x14ac:dyDescent="0.3">
      <c r="A2" s="112" t="s">
        <v>68</v>
      </c>
      <c r="B2" s="79"/>
      <c r="C2" s="80"/>
      <c r="D2" s="79"/>
      <c r="E2" s="80"/>
      <c r="F2" s="80"/>
      <c r="G2" s="80"/>
      <c r="H2" s="80"/>
      <c r="I2" s="80"/>
      <c r="J2" s="80" t="s">
        <v>65</v>
      </c>
      <c r="K2" s="57" t="s">
        <v>69</v>
      </c>
      <c r="L2" s="113" t="s">
        <v>70</v>
      </c>
      <c r="M2" s="4"/>
    </row>
    <row r="3" spans="1:14" x14ac:dyDescent="0.3">
      <c r="A3" s="104" t="s">
        <v>1</v>
      </c>
      <c r="B3" s="95"/>
      <c r="C3" s="95"/>
      <c r="D3" s="96"/>
      <c r="E3" s="95"/>
      <c r="F3" s="99"/>
      <c r="G3" s="95"/>
      <c r="H3" s="99"/>
      <c r="I3" s="95"/>
      <c r="J3" s="95"/>
      <c r="K3" s="95"/>
      <c r="L3" s="105"/>
      <c r="M3" s="4"/>
      <c r="N3" s="5" t="s">
        <v>2</v>
      </c>
    </row>
    <row r="4" spans="1:14" x14ac:dyDescent="0.3">
      <c r="A4" s="6" t="s">
        <v>3</v>
      </c>
      <c r="B4" s="51" t="s">
        <v>66</v>
      </c>
      <c r="C4" s="124" t="s">
        <v>67</v>
      </c>
      <c r="D4" s="7" t="s">
        <v>67</v>
      </c>
      <c r="E4" s="125" t="s">
        <v>4</v>
      </c>
      <c r="F4" s="7" t="s">
        <v>4</v>
      </c>
      <c r="G4" s="125" t="s">
        <v>5</v>
      </c>
      <c r="H4" s="8" t="str">
        <f>'[1]Set up sheet'!B4</f>
        <v>2019-20</v>
      </c>
      <c r="I4" s="100" t="s">
        <v>5</v>
      </c>
      <c r="J4" s="128" t="s">
        <v>65</v>
      </c>
      <c r="K4" s="46" t="s">
        <v>69</v>
      </c>
      <c r="L4" s="85" t="s">
        <v>69</v>
      </c>
      <c r="M4" s="4"/>
    </row>
    <row r="5" spans="1:14" x14ac:dyDescent="0.3">
      <c r="A5" s="10"/>
      <c r="B5" s="52" t="s">
        <v>6</v>
      </c>
      <c r="C5" s="126" t="s">
        <v>9</v>
      </c>
      <c r="D5" s="11" t="s">
        <v>6</v>
      </c>
      <c r="E5" s="127" t="s">
        <v>9</v>
      </c>
      <c r="F5" s="11" t="s">
        <v>6</v>
      </c>
      <c r="G5" s="127" t="s">
        <v>9</v>
      </c>
      <c r="H5" s="12" t="s">
        <v>7</v>
      </c>
      <c r="I5" s="101" t="s">
        <v>8</v>
      </c>
      <c r="J5" s="129" t="s">
        <v>9</v>
      </c>
      <c r="K5" s="47" t="s">
        <v>9</v>
      </c>
      <c r="L5" s="86" t="s">
        <v>9</v>
      </c>
      <c r="M5" s="4"/>
    </row>
    <row r="6" spans="1:14" x14ac:dyDescent="0.3">
      <c r="A6" s="10"/>
      <c r="B6" s="52"/>
      <c r="C6" s="93"/>
      <c r="D6" s="11"/>
      <c r="E6" s="97"/>
      <c r="F6" s="11"/>
      <c r="G6" s="97"/>
      <c r="H6" s="12"/>
      <c r="I6" s="101"/>
      <c r="J6" s="130"/>
      <c r="K6" s="48"/>
      <c r="L6" s="87"/>
      <c r="M6" s="4"/>
    </row>
    <row r="7" spans="1:14" x14ac:dyDescent="0.3">
      <c r="A7" s="14" t="s">
        <v>10</v>
      </c>
      <c r="B7" s="53">
        <v>5292</v>
      </c>
      <c r="C7" s="29">
        <v>5483</v>
      </c>
      <c r="D7" s="15">
        <v>5483</v>
      </c>
      <c r="E7" s="58">
        <v>5411</v>
      </c>
      <c r="F7" s="15">
        <v>5411</v>
      </c>
      <c r="G7" s="58">
        <v>5411</v>
      </c>
      <c r="H7" s="16">
        <f>[1]Summary!E7</f>
        <v>5411</v>
      </c>
      <c r="I7" s="102">
        <v>5411</v>
      </c>
      <c r="J7" s="76">
        <v>5411</v>
      </c>
      <c r="K7" s="49">
        <v>5411</v>
      </c>
      <c r="L7" s="88">
        <v>5411</v>
      </c>
      <c r="M7" s="4"/>
    </row>
    <row r="8" spans="1:14" x14ac:dyDescent="0.3">
      <c r="A8" s="14" t="s">
        <v>11</v>
      </c>
      <c r="B8" s="53">
        <v>2</v>
      </c>
      <c r="C8" s="29">
        <v>2</v>
      </c>
      <c r="D8" s="15">
        <v>2</v>
      </c>
      <c r="E8" s="58">
        <v>1</v>
      </c>
      <c r="F8" s="15">
        <v>2</v>
      </c>
      <c r="G8" s="58">
        <v>1</v>
      </c>
      <c r="H8" s="16">
        <f>[1]Summary!E8</f>
        <v>1.3000000000000003</v>
      </c>
      <c r="I8" s="102">
        <v>2</v>
      </c>
      <c r="J8" s="76">
        <v>2</v>
      </c>
      <c r="K8" s="49">
        <v>2</v>
      </c>
      <c r="L8" s="88">
        <v>2</v>
      </c>
      <c r="M8" s="4"/>
    </row>
    <row r="9" spans="1:14" x14ac:dyDescent="0.3">
      <c r="A9" s="14" t="s">
        <v>12</v>
      </c>
      <c r="B9" s="53">
        <v>0</v>
      </c>
      <c r="C9" s="29">
        <v>0</v>
      </c>
      <c r="D9" s="15">
        <v>0</v>
      </c>
      <c r="E9" s="58">
        <v>500</v>
      </c>
      <c r="F9" s="15">
        <v>820</v>
      </c>
      <c r="G9" s="58">
        <v>500</v>
      </c>
      <c r="H9" s="16">
        <f>[1]Summary!E9</f>
        <v>0</v>
      </c>
      <c r="I9" s="102">
        <v>1440</v>
      </c>
      <c r="J9" s="76">
        <v>1500</v>
      </c>
      <c r="K9" s="49">
        <v>1500</v>
      </c>
      <c r="L9" s="88">
        <v>1500</v>
      </c>
      <c r="M9" s="4"/>
      <c r="N9" t="s">
        <v>14</v>
      </c>
    </row>
    <row r="10" spans="1:14" x14ac:dyDescent="0.3">
      <c r="A10" s="14" t="s">
        <v>13</v>
      </c>
      <c r="B10" s="53">
        <v>0</v>
      </c>
      <c r="C10" s="29">
        <v>0</v>
      </c>
      <c r="D10" s="15">
        <v>2026</v>
      </c>
      <c r="E10" s="58">
        <v>0</v>
      </c>
      <c r="F10" s="15">
        <v>0</v>
      </c>
      <c r="G10" s="58">
        <v>0</v>
      </c>
      <c r="H10" s="16">
        <f>[1]Summary!E10</f>
        <v>515.4</v>
      </c>
      <c r="I10" s="102">
        <v>515</v>
      </c>
      <c r="J10" s="76">
        <v>0</v>
      </c>
      <c r="K10" s="49">
        <v>0</v>
      </c>
      <c r="L10" s="88">
        <v>0</v>
      </c>
      <c r="M10" s="4"/>
      <c r="N10" t="s">
        <v>18</v>
      </c>
    </row>
    <row r="11" spans="1:14" x14ac:dyDescent="0.3">
      <c r="A11" s="14" t="s">
        <v>15</v>
      </c>
      <c r="B11" s="53">
        <v>0</v>
      </c>
      <c r="C11" s="29">
        <v>0</v>
      </c>
      <c r="D11" s="15">
        <v>1627</v>
      </c>
      <c r="E11" s="58">
        <v>0</v>
      </c>
      <c r="F11" s="15">
        <v>0</v>
      </c>
      <c r="G11" s="58">
        <v>0</v>
      </c>
      <c r="H11" s="16">
        <f>[1]Summary!E11</f>
        <v>0</v>
      </c>
      <c r="I11" s="102">
        <v>0</v>
      </c>
      <c r="J11" s="76">
        <v>0</v>
      </c>
      <c r="K11" s="49">
        <v>0</v>
      </c>
      <c r="L11" s="88">
        <v>0</v>
      </c>
      <c r="M11" s="18"/>
    </row>
    <row r="12" spans="1:14" x14ac:dyDescent="0.3">
      <c r="A12" s="14" t="s">
        <v>16</v>
      </c>
      <c r="B12" s="53">
        <v>58</v>
      </c>
      <c r="C12" s="29">
        <v>59</v>
      </c>
      <c r="D12" s="15">
        <v>0</v>
      </c>
      <c r="E12" s="58">
        <v>60</v>
      </c>
      <c r="F12" s="15">
        <v>117</v>
      </c>
      <c r="G12" s="58">
        <v>60</v>
      </c>
      <c r="H12" s="16">
        <f>[1]Summary!E12</f>
        <v>60.66</v>
      </c>
      <c r="I12" s="102">
        <v>61</v>
      </c>
      <c r="J12" s="76">
        <v>62</v>
      </c>
      <c r="K12" s="49">
        <v>63</v>
      </c>
      <c r="L12" s="88">
        <v>64</v>
      </c>
      <c r="M12" s="4"/>
    </row>
    <row r="13" spans="1:14" x14ac:dyDescent="0.3">
      <c r="A13" s="14" t="s">
        <v>17</v>
      </c>
      <c r="B13" s="53">
        <v>0</v>
      </c>
      <c r="C13" s="29">
        <v>0</v>
      </c>
      <c r="D13" s="15">
        <v>0</v>
      </c>
      <c r="E13" s="58">
        <v>50</v>
      </c>
      <c r="F13" s="15">
        <v>111</v>
      </c>
      <c r="G13" s="58">
        <v>100</v>
      </c>
      <c r="H13" s="16">
        <f>[1]Summary!E13</f>
        <v>0</v>
      </c>
      <c r="I13" s="102">
        <v>260</v>
      </c>
      <c r="J13" s="76">
        <v>250</v>
      </c>
      <c r="K13" s="49">
        <v>250</v>
      </c>
      <c r="L13" s="88">
        <v>250</v>
      </c>
      <c r="M13" s="18"/>
    </row>
    <row r="14" spans="1:14" x14ac:dyDescent="0.3">
      <c r="A14" s="19" t="s">
        <v>19</v>
      </c>
      <c r="B14" s="53">
        <v>0</v>
      </c>
      <c r="C14" s="94">
        <v>50</v>
      </c>
      <c r="D14" s="54">
        <v>0</v>
      </c>
      <c r="E14" s="98">
        <v>0</v>
      </c>
      <c r="F14" s="54">
        <v>35</v>
      </c>
      <c r="G14" s="98">
        <v>0</v>
      </c>
      <c r="H14" s="20">
        <f>[1]Summary!E14</f>
        <v>0</v>
      </c>
      <c r="I14" s="103">
        <v>0</v>
      </c>
      <c r="J14" s="131">
        <v>0</v>
      </c>
      <c r="K14" s="50">
        <v>0</v>
      </c>
      <c r="L14" s="89">
        <v>0</v>
      </c>
      <c r="M14" s="4"/>
      <c r="N14" s="5"/>
    </row>
    <row r="15" spans="1:14" x14ac:dyDescent="0.3">
      <c r="A15" s="62" t="s">
        <v>20</v>
      </c>
      <c r="B15" s="63">
        <v>5352</v>
      </c>
      <c r="C15" s="121">
        <f>SUM(C7:C14)</f>
        <v>5594</v>
      </c>
      <c r="D15" s="121">
        <f>SUM(D7:D14)</f>
        <v>9138</v>
      </c>
      <c r="E15" s="121">
        <f>SUM(E7:E14)</f>
        <v>6022</v>
      </c>
      <c r="F15" s="121">
        <f t="shared" ref="F15:H15" si="0">SUM(F7:F14)</f>
        <v>6496</v>
      </c>
      <c r="G15" s="121">
        <f t="shared" ref="G15" si="1">SUM(G7:G14)</f>
        <v>6072</v>
      </c>
      <c r="H15" s="120">
        <f t="shared" si="0"/>
        <v>5988.36</v>
      </c>
      <c r="I15" s="122">
        <f>SUM(I7:I14)</f>
        <v>7689</v>
      </c>
      <c r="J15" s="123">
        <f>SUM(J7:J14)</f>
        <v>7225</v>
      </c>
      <c r="K15" s="106">
        <f>SUM(K7:K14)</f>
        <v>7226</v>
      </c>
      <c r="L15" s="90">
        <f>SUM(L7:L14)</f>
        <v>7227</v>
      </c>
      <c r="M15" s="4"/>
    </row>
    <row r="16" spans="1:14" x14ac:dyDescent="0.3">
      <c r="A16" s="81"/>
      <c r="B16" s="69"/>
      <c r="C16" s="70"/>
      <c r="D16" s="107"/>
      <c r="E16" s="70"/>
      <c r="F16" s="107"/>
      <c r="G16" s="70"/>
      <c r="H16" s="108"/>
      <c r="I16" s="108"/>
      <c r="J16" s="109"/>
      <c r="K16" s="109"/>
      <c r="L16" s="82"/>
      <c r="M16" s="4"/>
    </row>
    <row r="17" spans="1:14" x14ac:dyDescent="0.3">
      <c r="A17" s="104" t="s">
        <v>21</v>
      </c>
      <c r="B17" s="95"/>
      <c r="C17" s="105"/>
      <c r="D17" s="95"/>
      <c r="E17" s="105"/>
      <c r="F17" s="95"/>
      <c r="G17" s="105"/>
      <c r="H17" s="95"/>
      <c r="I17" s="95"/>
      <c r="J17" s="95"/>
      <c r="K17" s="95"/>
      <c r="L17" s="105"/>
      <c r="M17" s="4"/>
    </row>
    <row r="18" spans="1:14" x14ac:dyDescent="0.3">
      <c r="A18" s="6" t="s">
        <v>3</v>
      </c>
      <c r="B18" s="51" t="s">
        <v>66</v>
      </c>
      <c r="C18" s="59" t="s">
        <v>67</v>
      </c>
      <c r="D18" s="7" t="s">
        <v>67</v>
      </c>
      <c r="E18" s="59" t="s">
        <v>4</v>
      </c>
      <c r="F18" s="7" t="s">
        <v>4</v>
      </c>
      <c r="G18" s="59" t="s">
        <v>5</v>
      </c>
      <c r="H18" s="8" t="s">
        <v>5</v>
      </c>
      <c r="I18" s="9" t="s">
        <v>5</v>
      </c>
      <c r="J18" s="128" t="s">
        <v>65</v>
      </c>
      <c r="K18" s="46" t="s">
        <v>69</v>
      </c>
      <c r="L18" s="85" t="s">
        <v>70</v>
      </c>
      <c r="M18" s="4"/>
    </row>
    <row r="19" spans="1:14" x14ac:dyDescent="0.3">
      <c r="A19" s="10"/>
      <c r="B19" s="52" t="s">
        <v>6</v>
      </c>
      <c r="C19" s="60" t="s">
        <v>9</v>
      </c>
      <c r="D19" s="11" t="s">
        <v>6</v>
      </c>
      <c r="E19" s="60" t="s">
        <v>9</v>
      </c>
      <c r="F19" s="11" t="s">
        <v>6</v>
      </c>
      <c r="G19" s="60" t="s">
        <v>9</v>
      </c>
      <c r="H19" s="12" t="s">
        <v>7</v>
      </c>
      <c r="I19" s="13" t="s">
        <v>8</v>
      </c>
      <c r="J19" s="129" t="s">
        <v>9</v>
      </c>
      <c r="K19" s="47" t="s">
        <v>9</v>
      </c>
      <c r="L19" s="86" t="s">
        <v>9</v>
      </c>
      <c r="M19" s="4"/>
    </row>
    <row r="20" spans="1:14" x14ac:dyDescent="0.3">
      <c r="A20" s="14" t="s">
        <v>22</v>
      </c>
      <c r="B20" s="53">
        <v>3240</v>
      </c>
      <c r="C20" s="29">
        <v>3000</v>
      </c>
      <c r="D20" s="15">
        <v>2127</v>
      </c>
      <c r="E20" s="29">
        <v>3500</v>
      </c>
      <c r="F20" s="15">
        <v>2455</v>
      </c>
      <c r="G20" s="29">
        <v>3500</v>
      </c>
      <c r="H20" s="16">
        <f>[1]Summary!E20</f>
        <v>1952.5999999999997</v>
      </c>
      <c r="I20" s="17">
        <v>2660</v>
      </c>
      <c r="J20" s="76">
        <v>3000</v>
      </c>
      <c r="K20" s="49">
        <v>3100</v>
      </c>
      <c r="L20" s="88">
        <v>3200</v>
      </c>
      <c r="M20" s="4" t="s">
        <v>23</v>
      </c>
      <c r="N20" s="22"/>
    </row>
    <row r="21" spans="1:14" x14ac:dyDescent="0.3">
      <c r="A21" s="14" t="s">
        <v>25</v>
      </c>
      <c r="B21" s="53">
        <v>257</v>
      </c>
      <c r="C21" s="29">
        <v>500</v>
      </c>
      <c r="D21" s="15">
        <v>636</v>
      </c>
      <c r="E21" s="29">
        <v>600</v>
      </c>
      <c r="F21" s="15">
        <v>491</v>
      </c>
      <c r="G21" s="29">
        <v>600</v>
      </c>
      <c r="H21" s="16">
        <f>[1]Summary!E21</f>
        <v>415.8</v>
      </c>
      <c r="I21" s="17">
        <v>600</v>
      </c>
      <c r="J21" s="76">
        <v>600</v>
      </c>
      <c r="K21" s="49">
        <v>600</v>
      </c>
      <c r="L21" s="88">
        <v>600</v>
      </c>
      <c r="M21" s="4" t="s">
        <v>23</v>
      </c>
      <c r="N21" s="5" t="s">
        <v>24</v>
      </c>
    </row>
    <row r="22" spans="1:14" x14ac:dyDescent="0.3">
      <c r="A22" s="14" t="s">
        <v>27</v>
      </c>
      <c r="B22" s="53">
        <v>0</v>
      </c>
      <c r="C22" s="29">
        <v>200</v>
      </c>
      <c r="D22" s="15">
        <v>0</v>
      </c>
      <c r="E22" s="29">
        <v>200</v>
      </c>
      <c r="F22" s="15">
        <v>27</v>
      </c>
      <c r="G22" s="29">
        <v>100</v>
      </c>
      <c r="H22" s="16">
        <f>[1]Summary!E22</f>
        <v>27</v>
      </c>
      <c r="I22" s="17">
        <v>60</v>
      </c>
      <c r="J22" s="76">
        <v>100</v>
      </c>
      <c r="K22" s="49">
        <v>100</v>
      </c>
      <c r="L22" s="88">
        <v>100</v>
      </c>
      <c r="M22" s="4"/>
    </row>
    <row r="23" spans="1:14" x14ac:dyDescent="0.3">
      <c r="A23" s="14" t="s">
        <v>28</v>
      </c>
      <c r="B23" s="53">
        <v>0</v>
      </c>
      <c r="C23" s="29">
        <v>350</v>
      </c>
      <c r="D23" s="15">
        <v>10</v>
      </c>
      <c r="E23" s="29">
        <v>350</v>
      </c>
      <c r="F23" s="15">
        <v>27</v>
      </c>
      <c r="G23" s="29">
        <v>100</v>
      </c>
      <c r="H23" s="16">
        <f>[1]Summary!E23</f>
        <v>0</v>
      </c>
      <c r="I23" s="17">
        <v>60</v>
      </c>
      <c r="J23" s="76">
        <v>100</v>
      </c>
      <c r="K23" s="49">
        <v>100</v>
      </c>
      <c r="L23" s="88">
        <v>100</v>
      </c>
      <c r="M23" s="4"/>
    </row>
    <row r="24" spans="1:14" x14ac:dyDescent="0.3">
      <c r="A24" s="14" t="s">
        <v>29</v>
      </c>
      <c r="B24" s="53">
        <v>299</v>
      </c>
      <c r="C24" s="29">
        <v>350</v>
      </c>
      <c r="D24" s="15">
        <v>312</v>
      </c>
      <c r="E24" s="29">
        <v>350</v>
      </c>
      <c r="F24" s="15">
        <v>324</v>
      </c>
      <c r="G24" s="29">
        <v>350</v>
      </c>
      <c r="H24" s="16">
        <f>[1]Summary!E25</f>
        <v>370.55</v>
      </c>
      <c r="I24" s="17">
        <v>371</v>
      </c>
      <c r="J24" s="76">
        <v>380</v>
      </c>
      <c r="K24" s="49">
        <v>390</v>
      </c>
      <c r="L24" s="88">
        <v>400</v>
      </c>
      <c r="M24" s="4" t="s">
        <v>23</v>
      </c>
    </row>
    <row r="25" spans="1:14" x14ac:dyDescent="0.3">
      <c r="A25" s="14" t="s">
        <v>30</v>
      </c>
      <c r="B25" s="53">
        <v>90</v>
      </c>
      <c r="C25" s="29">
        <v>150</v>
      </c>
      <c r="D25" s="15">
        <v>95</v>
      </c>
      <c r="E25" s="29">
        <v>180</v>
      </c>
      <c r="F25" s="15">
        <v>160</v>
      </c>
      <c r="G25" s="29">
        <v>180</v>
      </c>
      <c r="H25" s="16">
        <f>[1]Summary!E26</f>
        <v>0</v>
      </c>
      <c r="I25" s="17">
        <v>180</v>
      </c>
      <c r="J25" s="76">
        <v>180</v>
      </c>
      <c r="K25" s="49">
        <v>180</v>
      </c>
      <c r="L25" s="88">
        <v>180</v>
      </c>
      <c r="M25" s="4" t="s">
        <v>23</v>
      </c>
      <c r="N25" s="23"/>
    </row>
    <row r="26" spans="1:14" x14ac:dyDescent="0.3">
      <c r="A26" s="14" t="s">
        <v>31</v>
      </c>
      <c r="B26" s="53">
        <v>80</v>
      </c>
      <c r="C26" s="29">
        <v>150</v>
      </c>
      <c r="D26" s="15">
        <v>105</v>
      </c>
      <c r="E26" s="29">
        <v>150</v>
      </c>
      <c r="F26" s="15">
        <v>280</v>
      </c>
      <c r="G26" s="29">
        <v>100</v>
      </c>
      <c r="H26" s="16">
        <f>[1]Summary!E27</f>
        <v>90</v>
      </c>
      <c r="I26" s="17">
        <v>90</v>
      </c>
      <c r="J26" s="76">
        <v>100</v>
      </c>
      <c r="K26" s="49">
        <v>100</v>
      </c>
      <c r="L26" s="88">
        <v>100</v>
      </c>
      <c r="M26" s="4" t="s">
        <v>23</v>
      </c>
      <c r="N26" s="5" t="s">
        <v>26</v>
      </c>
    </row>
    <row r="27" spans="1:14" x14ac:dyDescent="0.3">
      <c r="A27" s="14" t="s">
        <v>33</v>
      </c>
      <c r="B27" s="53">
        <v>199</v>
      </c>
      <c r="C27" s="29">
        <v>200</v>
      </c>
      <c r="D27" s="15">
        <v>229</v>
      </c>
      <c r="E27" s="29">
        <v>250</v>
      </c>
      <c r="F27" s="15">
        <v>176</v>
      </c>
      <c r="G27" s="29">
        <v>200</v>
      </c>
      <c r="H27" s="16">
        <f>[1]Summary!E28</f>
        <v>174.17</v>
      </c>
      <c r="I27" s="17">
        <v>200</v>
      </c>
      <c r="J27" s="76">
        <v>200</v>
      </c>
      <c r="K27" s="49">
        <v>200</v>
      </c>
      <c r="L27" s="88">
        <v>200</v>
      </c>
      <c r="M27" s="4"/>
    </row>
    <row r="28" spans="1:14" x14ac:dyDescent="0.3">
      <c r="A28" s="14" t="s">
        <v>34</v>
      </c>
      <c r="B28" s="53">
        <v>0</v>
      </c>
      <c r="C28" s="29">
        <v>1500</v>
      </c>
      <c r="D28" s="15">
        <v>0</v>
      </c>
      <c r="E28" s="29">
        <v>1000</v>
      </c>
      <c r="F28" s="15">
        <v>815</v>
      </c>
      <c r="G28" s="29">
        <v>500</v>
      </c>
      <c r="H28" s="16">
        <f>[1]Summary!E29</f>
        <v>0</v>
      </c>
      <c r="I28" s="17">
        <v>0</v>
      </c>
      <c r="J28" s="76">
        <v>500</v>
      </c>
      <c r="K28" s="49">
        <v>500</v>
      </c>
      <c r="L28" s="88">
        <v>500</v>
      </c>
      <c r="M28" s="4" t="s">
        <v>23</v>
      </c>
      <c r="N28" s="5" t="s">
        <v>32</v>
      </c>
    </row>
    <row r="29" spans="1:14" x14ac:dyDescent="0.3">
      <c r="A29" s="14" t="s">
        <v>36</v>
      </c>
      <c r="B29" s="53">
        <v>60</v>
      </c>
      <c r="C29" s="29">
        <v>150</v>
      </c>
      <c r="D29" s="15">
        <v>252</v>
      </c>
      <c r="E29" s="29">
        <v>150</v>
      </c>
      <c r="F29" s="15">
        <v>225</v>
      </c>
      <c r="G29" s="29">
        <v>300</v>
      </c>
      <c r="H29" s="16">
        <f>[1]Summary!E30</f>
        <v>0</v>
      </c>
      <c r="I29" s="17">
        <v>300</v>
      </c>
      <c r="J29" s="76">
        <v>300</v>
      </c>
      <c r="K29" s="49">
        <v>300</v>
      </c>
      <c r="L29" s="88">
        <v>300</v>
      </c>
      <c r="M29" s="4"/>
      <c r="N29" s="5" t="s">
        <v>35</v>
      </c>
    </row>
    <row r="30" spans="1:14" x14ac:dyDescent="0.3">
      <c r="A30" s="14" t="s">
        <v>38</v>
      </c>
      <c r="B30" s="53">
        <v>0</v>
      </c>
      <c r="C30" s="29">
        <v>630</v>
      </c>
      <c r="D30" s="15">
        <v>0</v>
      </c>
      <c r="E30" s="29">
        <v>250</v>
      </c>
      <c r="F30" s="15">
        <v>0</v>
      </c>
      <c r="G30" s="29">
        <v>250</v>
      </c>
      <c r="H30" s="16">
        <f>[1]Summary!E31</f>
        <v>0</v>
      </c>
      <c r="I30" s="17">
        <v>250</v>
      </c>
      <c r="J30" s="76">
        <v>250</v>
      </c>
      <c r="K30" s="49">
        <v>250</v>
      </c>
      <c r="L30" s="88">
        <v>250</v>
      </c>
      <c r="M30" s="4"/>
      <c r="N30" s="5"/>
    </row>
    <row r="31" spans="1:14" x14ac:dyDescent="0.3">
      <c r="A31" s="14" t="s">
        <v>39</v>
      </c>
      <c r="B31" s="53">
        <v>0</v>
      </c>
      <c r="C31" s="29">
        <v>750</v>
      </c>
      <c r="D31" s="15">
        <v>0</v>
      </c>
      <c r="E31" s="29">
        <v>750</v>
      </c>
      <c r="F31" s="15">
        <v>866</v>
      </c>
      <c r="G31" s="29">
        <v>750</v>
      </c>
      <c r="H31" s="16">
        <f>[1]Summary!E32</f>
        <v>104.32</v>
      </c>
      <c r="I31" s="17">
        <v>750</v>
      </c>
      <c r="J31" s="76">
        <v>1000</v>
      </c>
      <c r="K31" s="49">
        <v>1000</v>
      </c>
      <c r="L31" s="88">
        <v>750</v>
      </c>
      <c r="M31" s="4"/>
      <c r="N31" s="5" t="s">
        <v>37</v>
      </c>
    </row>
    <row r="32" spans="1:14" x14ac:dyDescent="0.3">
      <c r="A32" s="14" t="s">
        <v>41</v>
      </c>
      <c r="B32" s="53">
        <v>0</v>
      </c>
      <c r="C32" s="29"/>
      <c r="D32" s="15">
        <v>0</v>
      </c>
      <c r="E32" s="29">
        <v>2000</v>
      </c>
      <c r="F32" s="15">
        <v>0</v>
      </c>
      <c r="G32" s="29">
        <v>2000</v>
      </c>
      <c r="H32" s="16">
        <f>[1]Summary!E33</f>
        <v>800</v>
      </c>
      <c r="I32" s="17">
        <v>2000</v>
      </c>
      <c r="J32" s="76">
        <v>0</v>
      </c>
      <c r="K32" s="49">
        <v>0</v>
      </c>
      <c r="L32" s="88">
        <v>0</v>
      </c>
      <c r="M32" s="4"/>
      <c r="N32" s="5" t="s">
        <v>18</v>
      </c>
    </row>
    <row r="33" spans="1:14" x14ac:dyDescent="0.3">
      <c r="A33" s="14" t="s">
        <v>42</v>
      </c>
      <c r="B33" s="53">
        <v>0</v>
      </c>
      <c r="C33" s="29">
        <v>0</v>
      </c>
      <c r="D33" s="15">
        <v>0</v>
      </c>
      <c r="E33" s="29">
        <v>500</v>
      </c>
      <c r="F33" s="15">
        <v>1039</v>
      </c>
      <c r="G33" s="29">
        <v>1000</v>
      </c>
      <c r="H33" s="16">
        <f>[1]Summary!E34</f>
        <v>21.1</v>
      </c>
      <c r="I33" s="17">
        <v>1440</v>
      </c>
      <c r="J33" s="76">
        <v>1500</v>
      </c>
      <c r="K33" s="49">
        <v>1500</v>
      </c>
      <c r="L33" s="88">
        <v>1500</v>
      </c>
      <c r="M33" s="4"/>
    </row>
    <row r="34" spans="1:14" x14ac:dyDescent="0.3">
      <c r="A34" s="14" t="s">
        <v>43</v>
      </c>
      <c r="B34" s="53">
        <v>0</v>
      </c>
      <c r="C34" s="29">
        <v>650</v>
      </c>
      <c r="D34" s="15">
        <v>540</v>
      </c>
      <c r="E34" s="29">
        <v>800</v>
      </c>
      <c r="F34" s="15">
        <v>740</v>
      </c>
      <c r="G34" s="29">
        <v>800</v>
      </c>
      <c r="H34" s="16">
        <f>[1]Summary!E35</f>
        <v>40</v>
      </c>
      <c r="I34" s="17">
        <v>800</v>
      </c>
      <c r="J34" s="76">
        <v>800</v>
      </c>
      <c r="K34" s="49">
        <v>800</v>
      </c>
      <c r="L34" s="88">
        <v>800</v>
      </c>
      <c r="M34" s="4"/>
      <c r="N34" s="5" t="s">
        <v>40</v>
      </c>
    </row>
    <row r="35" spans="1:14" x14ac:dyDescent="0.3">
      <c r="A35" s="14" t="s">
        <v>45</v>
      </c>
      <c r="B35" s="53">
        <v>0</v>
      </c>
      <c r="C35" s="29">
        <v>-50</v>
      </c>
      <c r="D35" s="15">
        <v>111</v>
      </c>
      <c r="E35" s="29">
        <v>-100</v>
      </c>
      <c r="F35" s="15">
        <v>260</v>
      </c>
      <c r="G35" s="29">
        <v>-100</v>
      </c>
      <c r="H35" s="16">
        <f>[1]Summary!E36</f>
        <v>132.92000000000002</v>
      </c>
      <c r="I35" s="17">
        <v>250</v>
      </c>
      <c r="J35" s="76">
        <v>250</v>
      </c>
      <c r="K35" s="49">
        <v>250</v>
      </c>
      <c r="L35" s="88">
        <v>250</v>
      </c>
      <c r="M35" s="4"/>
    </row>
    <row r="36" spans="1:14" x14ac:dyDescent="0.3">
      <c r="A36" s="19" t="s">
        <v>46</v>
      </c>
      <c r="B36" s="53">
        <v>0</v>
      </c>
      <c r="C36" s="61">
        <v>50</v>
      </c>
      <c r="D36" s="15">
        <v>0</v>
      </c>
      <c r="E36" s="61">
        <v>20</v>
      </c>
      <c r="F36" s="15">
        <v>0</v>
      </c>
      <c r="G36" s="61">
        <v>20</v>
      </c>
      <c r="H36" s="20">
        <f>[1]Summary!E37</f>
        <v>0</v>
      </c>
      <c r="I36" s="21">
        <v>0</v>
      </c>
      <c r="J36" s="131">
        <v>20</v>
      </c>
      <c r="K36" s="50">
        <v>20</v>
      </c>
      <c r="L36" s="89">
        <v>20</v>
      </c>
      <c r="M36" s="4"/>
    </row>
    <row r="37" spans="1:14" x14ac:dyDescent="0.3">
      <c r="A37" s="62" t="s">
        <v>20</v>
      </c>
      <c r="B37" s="63">
        <v>4225</v>
      </c>
      <c r="C37" s="64">
        <f>SUM(C20:C36)</f>
        <v>8580</v>
      </c>
      <c r="D37" s="65">
        <f>SUM(D20:D36)</f>
        <v>4417</v>
      </c>
      <c r="E37" s="64">
        <f>SUM(E20:E36)</f>
        <v>10950</v>
      </c>
      <c r="F37" s="65">
        <f t="shared" ref="F37:H37" si="2">SUM(F20:F36)</f>
        <v>7885</v>
      </c>
      <c r="G37" s="64">
        <f t="shared" ref="G37" si="3">SUM(G20:G36)</f>
        <v>10650</v>
      </c>
      <c r="H37" s="66">
        <f t="shared" si="2"/>
        <v>4128.46</v>
      </c>
      <c r="I37" s="67">
        <f>SUM(I20:I36)</f>
        <v>10011</v>
      </c>
      <c r="J37" s="68">
        <f>SUM(J20:J36)</f>
        <v>9280</v>
      </c>
      <c r="K37" s="68">
        <f>SUM(K20:K36)</f>
        <v>9390</v>
      </c>
      <c r="L37" s="90">
        <f>SUM(L20:L36)</f>
        <v>9250</v>
      </c>
      <c r="M37" s="4"/>
    </row>
    <row r="38" spans="1:14" x14ac:dyDescent="0.3">
      <c r="A38" s="81"/>
      <c r="B38" s="69"/>
      <c r="C38" s="70"/>
      <c r="D38" s="70"/>
      <c r="E38" s="70"/>
      <c r="F38" s="70"/>
      <c r="G38" s="70"/>
      <c r="H38" s="24"/>
      <c r="I38" s="24"/>
      <c r="J38" s="25"/>
      <c r="K38" s="25"/>
      <c r="L38" s="91"/>
      <c r="M38" s="4"/>
    </row>
    <row r="39" spans="1:14" x14ac:dyDescent="0.3">
      <c r="A39" s="71" t="s">
        <v>47</v>
      </c>
      <c r="B39" s="72">
        <v>1127</v>
      </c>
      <c r="C39" s="73">
        <f>C15-C37</f>
        <v>-2986</v>
      </c>
      <c r="D39" s="74">
        <f>D15-D37</f>
        <v>4721</v>
      </c>
      <c r="E39" s="73">
        <f>E15-E37</f>
        <v>-4928</v>
      </c>
      <c r="F39" s="74">
        <v>-1390</v>
      </c>
      <c r="G39" s="73">
        <f t="shared" ref="G39:L39" si="4">G15-G37</f>
        <v>-4578</v>
      </c>
      <c r="H39" s="120">
        <f t="shared" si="4"/>
        <v>1859.8999999999996</v>
      </c>
      <c r="I39" s="75">
        <f t="shared" si="4"/>
        <v>-2322</v>
      </c>
      <c r="J39" s="76">
        <f t="shared" si="4"/>
        <v>-2055</v>
      </c>
      <c r="K39" s="76">
        <f t="shared" si="4"/>
        <v>-2164</v>
      </c>
      <c r="L39" s="92">
        <f t="shared" si="4"/>
        <v>-2023</v>
      </c>
      <c r="M39" s="4"/>
    </row>
    <row r="40" spans="1:14" x14ac:dyDescent="0.3">
      <c r="A40" s="147"/>
      <c r="B40" s="148"/>
      <c r="C40" s="70"/>
      <c r="D40" s="70"/>
      <c r="E40" s="70"/>
      <c r="F40" s="70"/>
      <c r="G40" s="70"/>
      <c r="H40" s="24"/>
      <c r="I40" s="24"/>
      <c r="J40" s="25"/>
      <c r="K40" s="25"/>
      <c r="L40" s="82"/>
      <c r="M40" s="4"/>
    </row>
    <row r="41" spans="1:14" x14ac:dyDescent="0.3">
      <c r="A41" s="14" t="s">
        <v>48</v>
      </c>
      <c r="B41" s="53">
        <v>6608</v>
      </c>
      <c r="C41" s="29">
        <v>1570</v>
      </c>
      <c r="D41" s="116">
        <v>7735</v>
      </c>
      <c r="E41" s="29">
        <v>9000</v>
      </c>
      <c r="F41" s="116">
        <v>12456</v>
      </c>
      <c r="G41" s="29">
        <v>12078</v>
      </c>
      <c r="H41" s="117">
        <v>11066</v>
      </c>
      <c r="I41" s="26">
        <v>11066</v>
      </c>
      <c r="J41" s="76">
        <v>8744</v>
      </c>
      <c r="K41" s="49">
        <v>6689</v>
      </c>
      <c r="L41" s="88">
        <v>4525</v>
      </c>
      <c r="M41" s="4"/>
    </row>
    <row r="42" spans="1:14" x14ac:dyDescent="0.3">
      <c r="A42" s="14" t="s">
        <v>49</v>
      </c>
      <c r="B42" s="53">
        <v>1127</v>
      </c>
      <c r="C42" s="29">
        <f>C39</f>
        <v>-2986</v>
      </c>
      <c r="D42" s="15">
        <f>D39</f>
        <v>4721</v>
      </c>
      <c r="E42" s="29">
        <v>-4928</v>
      </c>
      <c r="F42" s="15">
        <v>-1390</v>
      </c>
      <c r="G42" s="29">
        <v>-4578</v>
      </c>
      <c r="H42" s="118">
        <f>H39</f>
        <v>1859.8999999999996</v>
      </c>
      <c r="I42" s="114">
        <f>I39</f>
        <v>-2322</v>
      </c>
      <c r="J42" s="76">
        <f>J39</f>
        <v>-2055</v>
      </c>
      <c r="K42" s="49">
        <f>K39</f>
        <v>-2164</v>
      </c>
      <c r="L42" s="88">
        <f>L39</f>
        <v>-2023</v>
      </c>
      <c r="M42" s="4"/>
    </row>
    <row r="43" spans="1:14" x14ac:dyDescent="0.3">
      <c r="A43" s="14" t="s">
        <v>50</v>
      </c>
      <c r="B43" s="53">
        <v>7735</v>
      </c>
      <c r="C43" s="29">
        <f>SUM(C41:C42)</f>
        <v>-1416</v>
      </c>
      <c r="D43" s="54">
        <f>SUM(D41:D42)</f>
        <v>12456</v>
      </c>
      <c r="E43" s="29">
        <f>SUM(E41:E42)</f>
        <v>4072</v>
      </c>
      <c r="F43" s="54">
        <v>11066</v>
      </c>
      <c r="G43" s="29">
        <f t="shared" ref="G43:L43" si="5">SUM(G41:G42)</f>
        <v>7500</v>
      </c>
      <c r="H43" s="119">
        <f t="shared" si="5"/>
        <v>12925.9</v>
      </c>
      <c r="I43" s="26">
        <f t="shared" si="5"/>
        <v>8744</v>
      </c>
      <c r="J43" s="76">
        <f t="shared" si="5"/>
        <v>6689</v>
      </c>
      <c r="K43" s="49">
        <f t="shared" si="5"/>
        <v>4525</v>
      </c>
      <c r="L43" s="88">
        <f t="shared" si="5"/>
        <v>2502</v>
      </c>
      <c r="M43" s="4"/>
    </row>
    <row r="44" spans="1:14" x14ac:dyDescent="0.3">
      <c r="A44" s="147"/>
      <c r="B44" s="148"/>
      <c r="C44" s="149"/>
      <c r="D44" s="150"/>
      <c r="E44" s="149"/>
      <c r="F44" s="151"/>
      <c r="G44" s="149"/>
      <c r="H44" s="149"/>
      <c r="I44" s="152"/>
      <c r="J44" s="152"/>
      <c r="K44" s="152"/>
      <c r="L44" s="153"/>
      <c r="M44" s="27"/>
    </row>
    <row r="45" spans="1:14" x14ac:dyDescent="0.3">
      <c r="A45" s="110" t="s">
        <v>83</v>
      </c>
      <c r="B45" s="138"/>
      <c r="C45" s="139"/>
      <c r="D45" s="140"/>
      <c r="E45" s="139"/>
      <c r="F45" s="141">
        <v>-6536</v>
      </c>
      <c r="G45" s="142"/>
      <c r="H45" s="143">
        <v>-6655</v>
      </c>
      <c r="I45" s="144">
        <v>-5814</v>
      </c>
      <c r="J45" s="145">
        <v>-5000</v>
      </c>
      <c r="K45" s="145">
        <v>-3500</v>
      </c>
      <c r="L45" s="146">
        <v>-1500</v>
      </c>
      <c r="M45" s="58"/>
    </row>
    <row r="46" spans="1:14" x14ac:dyDescent="0.3">
      <c r="A46" s="137" t="s">
        <v>51</v>
      </c>
      <c r="B46" s="55"/>
      <c r="C46" s="111"/>
      <c r="D46" s="29"/>
      <c r="E46" s="111"/>
      <c r="F46" s="15"/>
      <c r="G46" s="77">
        <v>1000</v>
      </c>
      <c r="H46" s="135"/>
      <c r="I46" s="78"/>
      <c r="J46" s="28"/>
      <c r="K46" s="28"/>
      <c r="L46" s="115"/>
      <c r="M46" s="58"/>
    </row>
    <row r="47" spans="1:14" x14ac:dyDescent="0.3">
      <c r="A47" s="137" t="s">
        <v>52</v>
      </c>
      <c r="B47" s="55"/>
      <c r="C47" s="111"/>
      <c r="D47" s="29"/>
      <c r="E47" s="111"/>
      <c r="F47" s="15"/>
      <c r="G47" s="77">
        <v>300</v>
      </c>
      <c r="H47" s="135"/>
      <c r="I47" s="78"/>
      <c r="J47" s="28"/>
      <c r="K47" s="28"/>
      <c r="L47" s="115"/>
      <c r="M47" s="58"/>
    </row>
    <row r="48" spans="1:14" x14ac:dyDescent="0.3">
      <c r="A48" s="137" t="s">
        <v>53</v>
      </c>
      <c r="B48" s="55"/>
      <c r="C48" s="111"/>
      <c r="D48" s="29"/>
      <c r="E48" s="111"/>
      <c r="F48" s="15"/>
      <c r="G48" s="77">
        <v>500</v>
      </c>
      <c r="H48" s="135"/>
      <c r="I48" s="78"/>
      <c r="J48" s="28"/>
      <c r="K48" s="28"/>
      <c r="L48" s="115"/>
      <c r="M48" s="58"/>
    </row>
    <row r="49" spans="1:16" x14ac:dyDescent="0.3">
      <c r="A49" s="137" t="s">
        <v>54</v>
      </c>
      <c r="B49" s="55"/>
      <c r="C49" s="111"/>
      <c r="D49" s="29"/>
      <c r="E49" s="111"/>
      <c r="F49" s="15"/>
      <c r="G49" s="77">
        <v>0</v>
      </c>
      <c r="H49" s="135"/>
      <c r="I49" s="78"/>
      <c r="J49" s="28"/>
      <c r="K49" s="28"/>
      <c r="L49" s="115"/>
      <c r="M49" s="58"/>
    </row>
    <row r="50" spans="1:16" x14ac:dyDescent="0.3">
      <c r="A50" s="137" t="s">
        <v>55</v>
      </c>
      <c r="B50" s="55"/>
      <c r="C50" s="111"/>
      <c r="D50" s="29"/>
      <c r="E50" s="111"/>
      <c r="F50" s="15"/>
      <c r="G50" s="77">
        <v>2026</v>
      </c>
      <c r="H50" s="135"/>
      <c r="I50" s="78"/>
      <c r="J50" s="28"/>
      <c r="K50" s="28"/>
      <c r="L50" s="115"/>
      <c r="M50" s="58"/>
      <c r="N50" s="5" t="s">
        <v>18</v>
      </c>
    </row>
    <row r="51" spans="1:16" x14ac:dyDescent="0.3">
      <c r="A51" s="137" t="s">
        <v>56</v>
      </c>
      <c r="B51" s="55"/>
      <c r="C51" s="111"/>
      <c r="D51" s="29"/>
      <c r="E51" s="111"/>
      <c r="F51" s="15"/>
      <c r="G51" s="77">
        <v>881</v>
      </c>
      <c r="H51" s="135"/>
      <c r="I51" s="78"/>
      <c r="J51" s="28"/>
      <c r="K51" s="28"/>
      <c r="L51" s="115"/>
      <c r="M51" s="58"/>
      <c r="N51" s="5" t="s">
        <v>44</v>
      </c>
    </row>
    <row r="52" spans="1:16" x14ac:dyDescent="0.3">
      <c r="A52" s="137" t="s">
        <v>57</v>
      </c>
      <c r="B52" s="55"/>
      <c r="C52" s="111"/>
      <c r="D52" s="29"/>
      <c r="E52" s="111"/>
      <c r="F52" s="15"/>
      <c r="G52" s="77">
        <v>0</v>
      </c>
      <c r="H52" s="135"/>
      <c r="I52" s="78"/>
      <c r="J52" s="28"/>
      <c r="K52" s="28"/>
      <c r="L52" s="115"/>
      <c r="M52" s="58"/>
    </row>
    <row r="53" spans="1:16" x14ac:dyDescent="0.3">
      <c r="A53" s="137" t="s">
        <v>58</v>
      </c>
      <c r="B53" s="55"/>
      <c r="C53" s="111"/>
      <c r="D53" s="29"/>
      <c r="E53" s="111"/>
      <c r="F53" s="15"/>
      <c r="G53" s="77">
        <v>1288</v>
      </c>
      <c r="H53" s="135"/>
      <c r="I53" s="78"/>
      <c r="J53" s="28"/>
      <c r="K53" s="28"/>
      <c r="L53" s="115"/>
      <c r="M53" s="58"/>
    </row>
    <row r="54" spans="1:16" ht="15" thickBot="1" x14ac:dyDescent="0.35">
      <c r="A54" s="56" t="s">
        <v>59</v>
      </c>
      <c r="B54" s="132"/>
      <c r="C54" s="133"/>
      <c r="D54" s="133"/>
      <c r="E54" s="133"/>
      <c r="F54" s="134">
        <v>4529</v>
      </c>
      <c r="G54" s="83">
        <v>1505</v>
      </c>
      <c r="H54" s="136">
        <f>H43+H45</f>
        <v>6270.9</v>
      </c>
      <c r="I54" s="84">
        <f>I43+I45</f>
        <v>2930</v>
      </c>
      <c r="J54" s="154">
        <f>J43+J45</f>
        <v>1689</v>
      </c>
      <c r="K54" s="154">
        <f>K43+K45</f>
        <v>1025</v>
      </c>
      <c r="L54" s="155">
        <f>L43+L45</f>
        <v>1002</v>
      </c>
      <c r="M54" s="58"/>
      <c r="N54" s="5" t="s">
        <v>60</v>
      </c>
    </row>
    <row r="55" spans="1:16" x14ac:dyDescent="0.3">
      <c r="A55" s="30" t="s">
        <v>61</v>
      </c>
      <c r="B55" s="30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4"/>
    </row>
    <row r="56" spans="1:16" x14ac:dyDescent="0.3">
      <c r="A56" s="32" t="s">
        <v>2</v>
      </c>
      <c r="B56" s="32"/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4"/>
    </row>
    <row r="57" spans="1:16" x14ac:dyDescent="0.3">
      <c r="A57" s="38" t="s">
        <v>71</v>
      </c>
      <c r="B57" s="32"/>
      <c r="C57" s="33"/>
      <c r="D57" s="32"/>
      <c r="E57" s="33"/>
      <c r="F57" s="32"/>
      <c r="G57" s="33"/>
      <c r="H57" s="32"/>
      <c r="I57" s="32"/>
      <c r="J57" s="32"/>
      <c r="K57" s="32"/>
      <c r="L57" s="33"/>
      <c r="M57" s="4"/>
      <c r="O57" s="32"/>
      <c r="P57" s="32"/>
    </row>
    <row r="58" spans="1:16" x14ac:dyDescent="0.3">
      <c r="A58" s="32" t="s">
        <v>72</v>
      </c>
      <c r="B58" s="32"/>
      <c r="C58" s="33"/>
      <c r="D58" s="32"/>
      <c r="E58" s="33"/>
      <c r="F58" s="32"/>
      <c r="G58" s="33"/>
      <c r="H58" s="32"/>
      <c r="I58" s="32"/>
      <c r="J58" s="32"/>
      <c r="K58" s="32"/>
      <c r="L58" s="33"/>
      <c r="M58" s="4"/>
      <c r="O58" s="32"/>
      <c r="P58" s="32"/>
    </row>
    <row r="59" spans="1:16" x14ac:dyDescent="0.3">
      <c r="A59" s="32" t="s">
        <v>73</v>
      </c>
      <c r="B59" s="32"/>
      <c r="C59" s="33"/>
      <c r="D59" s="32"/>
      <c r="E59" s="33"/>
      <c r="F59" s="32"/>
      <c r="G59" s="33"/>
      <c r="H59" s="32"/>
      <c r="I59" s="32"/>
      <c r="J59" s="32"/>
      <c r="K59" s="32"/>
      <c r="L59" s="33"/>
      <c r="M59" s="4"/>
      <c r="O59" s="32"/>
      <c r="P59" s="32"/>
    </row>
    <row r="60" spans="1:16" x14ac:dyDescent="0.3">
      <c r="A60" s="32" t="s">
        <v>74</v>
      </c>
      <c r="B60" s="32"/>
      <c r="C60" s="36"/>
      <c r="D60" s="32"/>
      <c r="E60" s="33"/>
      <c r="F60" s="32"/>
      <c r="G60" s="33"/>
      <c r="H60" s="32"/>
      <c r="I60" s="32"/>
      <c r="J60" s="32"/>
      <c r="K60" s="32"/>
      <c r="L60" s="33"/>
      <c r="M60" s="4"/>
      <c r="O60" s="32"/>
      <c r="P60" s="32"/>
    </row>
    <row r="61" spans="1:16" x14ac:dyDescent="0.3">
      <c r="A61" s="34" t="s">
        <v>75</v>
      </c>
      <c r="B61" s="32"/>
      <c r="C61" s="36"/>
      <c r="D61" s="32"/>
      <c r="E61" s="33"/>
      <c r="F61" s="32"/>
      <c r="G61" s="33"/>
      <c r="H61" s="32"/>
      <c r="I61" s="32"/>
      <c r="J61" s="32"/>
      <c r="K61" s="32"/>
      <c r="L61" s="33"/>
      <c r="M61" s="4"/>
      <c r="O61" s="32"/>
      <c r="P61" s="32"/>
    </row>
    <row r="62" spans="1:16" x14ac:dyDescent="0.3">
      <c r="A62" s="34" t="s">
        <v>76</v>
      </c>
      <c r="B62" s="34"/>
      <c r="C62" s="39"/>
      <c r="D62" s="35"/>
      <c r="E62" s="36"/>
      <c r="F62" s="35"/>
      <c r="G62" s="36"/>
      <c r="H62" s="36"/>
      <c r="I62" s="36"/>
      <c r="J62" s="36"/>
      <c r="K62" s="36"/>
      <c r="L62" s="36"/>
      <c r="M62" s="37"/>
      <c r="O62" s="35"/>
      <c r="P62" s="36"/>
    </row>
    <row r="63" spans="1:16" x14ac:dyDescent="0.3">
      <c r="A63" s="38" t="s">
        <v>77</v>
      </c>
      <c r="B63" s="34"/>
      <c r="C63" s="39"/>
      <c r="D63" s="35"/>
      <c r="E63" s="36"/>
      <c r="F63" s="35"/>
      <c r="G63" s="36"/>
      <c r="H63" s="36"/>
      <c r="I63" s="36"/>
      <c r="J63" s="36"/>
      <c r="K63" s="36"/>
      <c r="L63" s="36"/>
      <c r="M63" s="37"/>
      <c r="O63" s="35"/>
      <c r="P63" s="36"/>
    </row>
    <row r="64" spans="1:16" x14ac:dyDescent="0.3">
      <c r="A64" s="38" t="s">
        <v>78</v>
      </c>
      <c r="B64" s="38"/>
      <c r="C64" s="4"/>
      <c r="D64" s="35"/>
      <c r="E64" s="36"/>
      <c r="F64" s="35"/>
      <c r="G64" s="36"/>
      <c r="H64" s="36"/>
      <c r="I64" s="36"/>
      <c r="J64" s="36"/>
      <c r="K64" s="36"/>
      <c r="L64" s="36"/>
      <c r="M64" s="37"/>
      <c r="O64" s="35"/>
      <c r="P64" s="36"/>
    </row>
    <row r="65" spans="1:16" x14ac:dyDescent="0.3">
      <c r="A65" s="38" t="s">
        <v>79</v>
      </c>
      <c r="B65" s="38"/>
      <c r="C65" s="45"/>
      <c r="D65" s="35"/>
      <c r="E65" s="39"/>
      <c r="F65" s="35"/>
      <c r="G65" s="39"/>
      <c r="H65" s="39"/>
      <c r="I65" s="39"/>
      <c r="J65" s="39"/>
      <c r="K65" s="39"/>
      <c r="L65" s="39"/>
      <c r="M65" s="37"/>
      <c r="O65" s="35"/>
      <c r="P65" s="39"/>
    </row>
    <row r="66" spans="1:16" x14ac:dyDescent="0.3">
      <c r="A66" s="38" t="s">
        <v>62</v>
      </c>
      <c r="B66" s="38"/>
      <c r="C66" s="45"/>
      <c r="D66" s="35"/>
      <c r="E66" s="39"/>
      <c r="F66" s="35"/>
      <c r="G66" s="39"/>
      <c r="H66" s="39"/>
      <c r="I66" s="39"/>
      <c r="J66" s="39"/>
      <c r="K66" s="39"/>
      <c r="L66" s="39"/>
      <c r="M66" s="37"/>
      <c r="O66" s="35"/>
      <c r="P66" s="39"/>
    </row>
    <row r="67" spans="1:16" x14ac:dyDescent="0.3">
      <c r="A67" s="40" t="s">
        <v>82</v>
      </c>
      <c r="B67" s="40"/>
      <c r="C67" s="45"/>
      <c r="D67" s="41"/>
      <c r="E67" s="4"/>
      <c r="F67" s="41"/>
      <c r="G67" s="4"/>
      <c r="H67" s="42"/>
      <c r="I67" s="42"/>
      <c r="J67" s="43"/>
      <c r="K67" s="43"/>
      <c r="L67" s="4"/>
      <c r="N67" s="40"/>
    </row>
    <row r="68" spans="1:16" x14ac:dyDescent="0.3">
      <c r="A68" s="40" t="s">
        <v>81</v>
      </c>
      <c r="B68" s="40"/>
      <c r="C68" s="4"/>
      <c r="D68" s="27"/>
      <c r="E68" s="45"/>
      <c r="F68" s="27" t="s">
        <v>63</v>
      </c>
      <c r="G68" s="45"/>
      <c r="H68" s="44"/>
      <c r="I68" s="44"/>
      <c r="J68" s="5"/>
      <c r="K68" s="5"/>
      <c r="L68" s="45"/>
      <c r="N68" s="40"/>
    </row>
    <row r="69" spans="1:16" x14ac:dyDescent="0.3">
      <c r="A69" s="40"/>
      <c r="B69" s="40"/>
      <c r="C69" s="4"/>
      <c r="D69" s="27"/>
      <c r="E69" s="45"/>
      <c r="F69" s="27"/>
      <c r="G69" s="45"/>
      <c r="H69" s="44"/>
      <c r="I69" s="44"/>
      <c r="J69" s="5"/>
      <c r="K69" s="5"/>
      <c r="L69" s="45"/>
      <c r="N69" s="40"/>
    </row>
    <row r="70" spans="1:16" x14ac:dyDescent="0.3">
      <c r="A70" s="40"/>
      <c r="B70" s="40"/>
      <c r="D70" s="27"/>
      <c r="E70" s="45"/>
      <c r="F70" s="27"/>
      <c r="G70" s="45"/>
      <c r="H70" s="44"/>
      <c r="I70" s="44"/>
      <c r="J70" s="5"/>
      <c r="K70" s="5"/>
      <c r="L70" s="45"/>
      <c r="N70" s="40"/>
    </row>
    <row r="71" spans="1:16" x14ac:dyDescent="0.3">
      <c r="A71" s="40" t="s">
        <v>80</v>
      </c>
      <c r="F71" s="27" t="s">
        <v>64</v>
      </c>
      <c r="G71" s="4"/>
      <c r="H71" s="44"/>
      <c r="I71" s="44"/>
      <c r="L71" s="4"/>
      <c r="N71" s="40"/>
    </row>
  </sheetData>
  <pageMargins left="0.70866141732283472" right="0.70866141732283472" top="0.74803149606299213" bottom="0.74803149606299213" header="0.31496062992125984" footer="0.31496062992125984"/>
  <pageSetup paperSize="9" scale="6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mcbri</dc:creator>
  <cp:lastModifiedBy>mcbri</cp:lastModifiedBy>
  <cp:lastPrinted>2020-01-12T13:52:29Z</cp:lastPrinted>
  <dcterms:created xsi:type="dcterms:W3CDTF">2019-11-06T09:28:35Z</dcterms:created>
  <dcterms:modified xsi:type="dcterms:W3CDTF">2020-01-12T13:52:32Z</dcterms:modified>
</cp:coreProperties>
</file>